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fonline-my.sharepoint.com/personal/36274_icf_com/Documents/AHA's Main Files/AHA Working Files/SCVHA Forms/Fee Calculators/FY2025/"/>
    </mc:Choice>
  </mc:AlternateContent>
  <xr:revisionPtr revIDLastSave="23" documentId="8_{06FA3C77-7112-48A3-A247-A20FFAA23B69}" xr6:coauthVersionLast="47" xr6:coauthVersionMax="47" xr10:uidLastSave="{1D9D2A70-FDD8-4BC5-86DE-BD1819798DB2}"/>
  <bookViews>
    <workbookView xWindow="-120" yWindow="-120" windowWidth="29040" windowHeight="15840" xr2:uid="{2634547B-0BDF-9C4B-B3A1-53D740B1D098}"/>
  </bookViews>
  <sheets>
    <sheet name="PERM" sheetId="4" r:id="rId1"/>
    <sheet name="TEMP" sheetId="1" r:id="rId2"/>
    <sheet name="INTERNAL_USE_PERM" sheetId="2" r:id="rId3"/>
    <sheet name="INTERNAL_USE_TEMP" sheetId="5" r:id="rId4"/>
  </sheets>
  <definedNames>
    <definedName name="_xlnm.Print_Area" localSheetId="2">INTERNAL_USE_PERM!$A$4:$U$7</definedName>
    <definedName name="_xlnm.Print_Area" localSheetId="3">INTERNAL_USE_TEMP!$A$1:$T$7</definedName>
    <definedName name="_xlnm.Print_Area" localSheetId="0">PERM!$A$1:$H$59</definedName>
    <definedName name="_xlnm.Print_Titles" localSheetId="2">INTERNAL_USE_PERM!$1:$6</definedName>
    <definedName name="_xlnm.Print_Titles" localSheetId="3">INTERNAL_USE_TEMP!$1:$6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1" l="1"/>
  <c r="F38" i="1"/>
  <c r="F37" i="1"/>
  <c r="F36" i="1"/>
  <c r="F35" i="1"/>
  <c r="F34" i="1"/>
  <c r="F33" i="1"/>
  <c r="F30" i="1"/>
  <c r="F27" i="1"/>
  <c r="F23" i="1"/>
  <c r="F24" i="1"/>
  <c r="F22" i="1"/>
  <c r="D7" i="2" l="1"/>
  <c r="H15" i="1" l="1"/>
  <c r="F17" i="1"/>
  <c r="H27" i="1" l="1"/>
  <c r="H34" i="1"/>
  <c r="H22" i="1"/>
  <c r="H23" i="1"/>
  <c r="J34" i="1" l="1"/>
  <c r="H27" i="4"/>
  <c r="H33" i="1"/>
  <c r="J33" i="1" s="1"/>
  <c r="D7" i="5"/>
  <c r="C7" i="5"/>
  <c r="B7" i="5"/>
  <c r="A7" i="5"/>
  <c r="A7" i="2"/>
  <c r="C7" i="2"/>
  <c r="B7" i="2"/>
  <c r="H40" i="4"/>
  <c r="H37" i="4"/>
  <c r="H32" i="4"/>
  <c r="S7" i="2" s="1"/>
  <c r="H31" i="4"/>
  <c r="R7" i="2" s="1"/>
  <c r="H30" i="4"/>
  <c r="Q7" i="2" s="1"/>
  <c r="H29" i="4"/>
  <c r="H28" i="4"/>
  <c r="O7" i="2" s="1"/>
  <c r="H26" i="4"/>
  <c r="H23" i="4"/>
  <c r="H24" i="4" s="1"/>
  <c r="I7" i="2" s="1"/>
  <c r="H20" i="4"/>
  <c r="H21" i="4" s="1"/>
  <c r="H7" i="2" s="1"/>
  <c r="H17" i="4"/>
  <c r="G7" i="2" s="1"/>
  <c r="H16" i="4"/>
  <c r="F7" i="2" s="1"/>
  <c r="H15" i="4"/>
  <c r="E7" i="2" s="1"/>
  <c r="F11" i="4"/>
  <c r="H37" i="1"/>
  <c r="J37" i="1" s="1"/>
  <c r="P7" i="5" s="1"/>
  <c r="H24" i="1"/>
  <c r="J24" i="1" s="1"/>
  <c r="G7" i="5" s="1"/>
  <c r="H36" i="1"/>
  <c r="J36" i="1" s="1"/>
  <c r="O7" i="5" s="1"/>
  <c r="H39" i="1"/>
  <c r="J39" i="1" s="1"/>
  <c r="R7" i="5" s="1"/>
  <c r="J27" i="1"/>
  <c r="J28" i="1" s="1"/>
  <c r="H7" i="5" s="1"/>
  <c r="J23" i="1"/>
  <c r="H30" i="1"/>
  <c r="J30" i="1" s="1"/>
  <c r="J31" i="1" s="1"/>
  <c r="I7" i="5" s="1"/>
  <c r="H38" i="1"/>
  <c r="J38" i="1" s="1"/>
  <c r="Q7" i="5" s="1"/>
  <c r="J22" i="1"/>
  <c r="E7" i="5" s="1"/>
  <c r="H35" i="1"/>
  <c r="J35" i="1" s="1"/>
  <c r="N7" i="5" s="1"/>
  <c r="L7" i="2" l="1"/>
  <c r="M7" i="5"/>
  <c r="S7" i="5" s="1"/>
  <c r="N7" i="2"/>
  <c r="M7" i="2"/>
  <c r="H18" i="4"/>
  <c r="H42" i="4"/>
  <c r="H33" i="4"/>
  <c r="J25" i="1"/>
  <c r="F7" i="5"/>
  <c r="J7" i="5" s="1"/>
  <c r="J40" i="1"/>
  <c r="P7" i="2"/>
  <c r="K7" i="5" l="1"/>
  <c r="L7" i="5"/>
  <c r="T7" i="2"/>
  <c r="J7" i="2"/>
  <c r="K7" i="2" s="1"/>
  <c r="H35" i="4"/>
  <c r="H44" i="4" s="1"/>
  <c r="J42" i="1"/>
  <c r="T7" i="5"/>
  <c r="U7" i="5" l="1"/>
  <c r="H48" i="4"/>
  <c r="U7" i="2"/>
  <c r="V7" i="2" s="1"/>
  <c r="J46" i="1"/>
  <c r="J47" i="1"/>
  <c r="H49" i="4"/>
  <c r="H50" i="4" l="1"/>
  <c r="J48" i="1"/>
</calcChain>
</file>

<file path=xl/sharedStrings.xml><?xml version="1.0" encoding="utf-8"?>
<sst xmlns="http://schemas.openxmlformats.org/spreadsheetml/2006/main" count="236" uniqueCount="92">
  <si>
    <t>=</t>
  </si>
  <si>
    <t>x</t>
  </si>
  <si>
    <t>Date:</t>
  </si>
  <si>
    <t>Project Applicant:</t>
  </si>
  <si>
    <t>PROJECT APPLICANT INFO:</t>
  </si>
  <si>
    <t>Project Name:</t>
  </si>
  <si>
    <t>APN (s):</t>
  </si>
  <si>
    <t>Notes:</t>
  </si>
  <si>
    <t>Willow Riparian Forest and Mixed Riparian</t>
  </si>
  <si>
    <t>Central California Sycamore Woodland</t>
  </si>
  <si>
    <t>Freshwater Marsh</t>
  </si>
  <si>
    <t>Seasonal Wetlands</t>
  </si>
  <si>
    <t>Pond</t>
  </si>
  <si>
    <t>Fee per Acre</t>
  </si>
  <si>
    <t>Fee Zone A (Ranchlands and Natural Lands)</t>
  </si>
  <si>
    <t>Fee Zone C (Small Vacant  Sites Under 10 Acres)</t>
  </si>
  <si>
    <t>Fee Zone B (Agricultural and Valley Floor Lands)</t>
  </si>
  <si>
    <t>Habitat Plan Fee Type</t>
  </si>
  <si>
    <t>Fee Type Total</t>
  </si>
  <si>
    <t>Exhibit 3: SCVHP TEMPORARY FEE CALCULATOR WORKSHEET</t>
  </si>
  <si>
    <t>Fee Multiplication Factor</t>
  </si>
  <si>
    <t>Land Cover Fee</t>
  </si>
  <si>
    <t>Serpentine Fee</t>
  </si>
  <si>
    <t>Burrowing Owl Fee</t>
  </si>
  <si>
    <t>Wetland Fee</t>
  </si>
  <si>
    <t>A. Land Cover Fee Total</t>
  </si>
  <si>
    <t>B. Serpentine Fee Total</t>
  </si>
  <si>
    <t>C. Burrowing Owl Fee Total</t>
  </si>
  <si>
    <t>D. Wetland Fee Total</t>
  </si>
  <si>
    <t>Jurisdiction/Agency:</t>
  </si>
  <si>
    <r>
      <rPr>
        <vertAlign val="superscript"/>
        <sz val="11"/>
        <rFont val="Arial"/>
        <family val="2"/>
      </rPr>
      <t xml:space="preserve">1 </t>
    </r>
    <r>
      <rPr>
        <sz val="11"/>
        <rFont val="Arial"/>
        <family val="2"/>
      </rPr>
      <t>Stream fees are calculated based on linear feet.</t>
    </r>
  </si>
  <si>
    <t>*Cannot exceed 1 year</t>
  </si>
  <si>
    <r>
      <rPr>
        <b/>
        <sz val="11"/>
        <rFont val="Arial"/>
        <family val="2"/>
      </rPr>
      <t xml:space="preserve">Disclaimer: </t>
    </r>
    <r>
      <rPr>
        <sz val="11"/>
        <rFont val="Arial"/>
        <family val="2"/>
      </rPr>
      <t>The fee calculator is available for your convenience.  You may enter data to calculate an unofficial projection of the fees that will be required to be paid for your project.  This is not an official SCVHA estimate.  You assume the risk associated with using this calculator.  The calculator approximates fees for your project and the reliability of the calculations produced depends on the accuracy of the information you provide.  The calculations created by the fee calculator are not intended to be used as a final statement of fees for your project.  Please contact the Planning Office of the SCVHA member agency where you have an active land use permit application to determine fees the specific fees and amount of fees that will be required for your project. CALCULATIONS CREATED BY THIS TOOL ARE NOT OFFICIAL SCVHA ESTIMATES.</t>
    </r>
  </si>
  <si>
    <r>
      <t xml:space="preserve">DEVELOPMENT FEE </t>
    </r>
    <r>
      <rPr>
        <sz val="11"/>
        <rFont val="Arial"/>
        <family val="2"/>
      </rPr>
      <t>(see Habitat Agency Geobrowser Land Cover Fee Zones and Habitat Plan Figure 6-1 to determine land cover fees)</t>
    </r>
  </si>
  <si>
    <t>Square Feet to Acres calculator</t>
  </si>
  <si>
    <t>Note: There are 43,560 square feet in 1 acre</t>
  </si>
  <si>
    <t>Exhibit 2: SCVHP PERMANENT FEE CALCULATOR WORKSHEET</t>
  </si>
  <si>
    <t>Streams (linear feet)</t>
  </si>
  <si>
    <t>D. Wetland Total Fee</t>
  </si>
  <si>
    <t>Nitrogen Deposition Fee</t>
  </si>
  <si>
    <t>1. Number of New Daily Vehicle Trips</t>
  </si>
  <si>
    <t>Fee per New Daily Vehicle Trip</t>
  </si>
  <si>
    <t>Project Number:</t>
  </si>
  <si>
    <t>Zone A</t>
  </si>
  <si>
    <t>Zone B</t>
  </si>
  <si>
    <t>Zone C</t>
  </si>
  <si>
    <t>to be provided by local jurisdiction</t>
  </si>
  <si>
    <t>APN(s)</t>
  </si>
  <si>
    <t>Permanent Impact Fees</t>
  </si>
  <si>
    <t>FOR INTERNAL USE ONLY</t>
  </si>
  <si>
    <t>Date</t>
  </si>
  <si>
    <t>Speciality Fees</t>
  </si>
  <si>
    <t>Non-Wetland Fees</t>
  </si>
  <si>
    <t>Wetland Fees</t>
  </si>
  <si>
    <t>Habitat Plan Project Number</t>
  </si>
  <si>
    <t>Project Name</t>
  </si>
  <si>
    <t>Land Cover Fees</t>
  </si>
  <si>
    <t>Subtotal Non-Wetland Fees</t>
  </si>
  <si>
    <t>Project Overview</t>
  </si>
  <si>
    <t>Streams</t>
  </si>
  <si>
    <t>Serpentine</t>
  </si>
  <si>
    <t xml:space="preserve">Western Burrowing Owl </t>
  </si>
  <si>
    <t xml:space="preserve">Nitrogen Deposition </t>
  </si>
  <si>
    <t>Total Fees</t>
  </si>
  <si>
    <t>Temporary Impact Fees</t>
  </si>
  <si>
    <r>
      <t>Land to be permanently disturbed (acres)</t>
    </r>
    <r>
      <rPr>
        <b/>
        <vertAlign val="superscript"/>
        <sz val="11"/>
        <rFont val="Arial"/>
        <family val="2"/>
      </rPr>
      <t>1</t>
    </r>
  </si>
  <si>
    <t>E. Total (= A+B+C+D)</t>
  </si>
  <si>
    <r>
      <t>Land to be temporarily disturbed (acres)</t>
    </r>
    <r>
      <rPr>
        <b/>
        <vertAlign val="superscript"/>
        <sz val="11"/>
        <rFont val="Arial"/>
        <family val="2"/>
      </rPr>
      <t>1</t>
    </r>
  </si>
  <si>
    <t>and/or</t>
  </si>
  <si>
    <t>F. Nitrogen Depositon Fee Total (1 and/or 2)</t>
  </si>
  <si>
    <t>Internal Use only</t>
  </si>
  <si>
    <t>Perm</t>
  </si>
  <si>
    <t>Temp</t>
  </si>
  <si>
    <t>Total</t>
  </si>
  <si>
    <t>2. Number of New  Residential Units</t>
  </si>
  <si>
    <t>Number of years in which the temporary activity occurs</t>
  </si>
  <si>
    <t>Number of years in which site returns to pre-project conditions*</t>
  </si>
  <si>
    <t xml:space="preserve">Willow Riparian Forest </t>
  </si>
  <si>
    <t>Mixed Riparian</t>
  </si>
  <si>
    <t>FY 2020-21</t>
  </si>
  <si>
    <t>PLAN PREP COMPONENT  (1.63%  of land cover &amp; serpentine fees)</t>
  </si>
  <si>
    <t>Subtotal 
Non-Wetland
Fees</t>
  </si>
  <si>
    <t>Subtotal 
Wetland 
Fees</t>
  </si>
  <si>
    <t>acres</t>
  </si>
  <si>
    <t>square feet equals</t>
  </si>
  <si>
    <t>TOTAL TEMPORARY HABITAT PLAN FEES</t>
  </si>
  <si>
    <t>TOTAL HABITAT PLAN FEES</t>
  </si>
  <si>
    <t>G. Total (= E+F)</t>
  </si>
  <si>
    <t>CHECK
SUM</t>
  </si>
  <si>
    <t>Total
Fees</t>
  </si>
  <si>
    <t>ENDOWMENT COMPONENT (25.04% of land cover &amp; serpentine fees)</t>
  </si>
  <si>
    <t>Rev.Draft 06/7/2024, 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</si>
</sst>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409]mmmm\ d\,\ yyyy;@"/>
    <numFmt numFmtId="166" formatCode="0.000"/>
  </numFmts>
  <fonts count="25" x14ac:knownFonts="1">
    <font>
      <sz val="10"/>
      <name val="Arial"/>
    </font>
    <font>
      <sz val="10"/>
      <name val="Arial"/>
      <family val="2"/>
    </font>
    <font>
      <sz val="8"/>
      <name val="Arial"/>
      <family val="2"/>
    </font>
    <font>
      <sz val="12"/>
      <name val="Arial"/>
      <family val="2"/>
    </font>
    <font>
      <b/>
      <sz val="18"/>
      <color indexed="9"/>
      <name val="Arial"/>
      <family val="2"/>
    </font>
    <font>
      <b/>
      <sz val="20"/>
      <name val="Arial"/>
      <family val="2"/>
    </font>
    <font>
      <sz val="10"/>
      <name val="Arial"/>
      <family val="2"/>
    </font>
    <font>
      <sz val="11"/>
      <name val="Arial"/>
      <family val="2"/>
    </font>
    <font>
      <b/>
      <sz val="11"/>
      <name val="Arial"/>
      <family val="2"/>
    </font>
    <font>
      <u/>
      <sz val="11"/>
      <name val="Arial"/>
      <family val="2"/>
    </font>
    <font>
      <vertAlign val="superscript"/>
      <sz val="11"/>
      <name val="Arial"/>
      <family val="2"/>
    </font>
    <font>
      <sz val="11"/>
      <color indexed="10"/>
      <name val="Arial"/>
      <family val="2"/>
    </font>
    <font>
      <b/>
      <sz val="11"/>
      <color indexed="10"/>
      <name val="Arial"/>
      <family val="2"/>
    </font>
    <font>
      <b/>
      <vertAlign val="superscript"/>
      <sz val="11"/>
      <name val="Arial"/>
      <family val="2"/>
    </font>
    <font>
      <i/>
      <sz val="11"/>
      <name val="Arial"/>
      <family val="2"/>
    </font>
    <font>
      <b/>
      <i/>
      <sz val="11"/>
      <name val="Arial"/>
      <family val="2"/>
    </font>
    <font>
      <i/>
      <sz val="16"/>
      <name val="Arial"/>
      <family val="2"/>
    </font>
    <font>
      <i/>
      <sz val="12"/>
      <name val="Arial"/>
      <family val="2"/>
    </font>
    <font>
      <i/>
      <sz val="10"/>
      <name val="Arial"/>
      <family val="2"/>
    </font>
    <font>
      <sz val="9"/>
      <name val="Calibri"/>
      <family val="2"/>
      <scheme val="minor"/>
    </font>
    <font>
      <sz val="9"/>
      <color theme="1"/>
      <name val="Calibri"/>
      <family val="2"/>
      <scheme val="minor"/>
    </font>
    <font>
      <b/>
      <sz val="18"/>
      <color rgb="FFFFFFFF"/>
      <name val="Arial"/>
      <family val="2"/>
    </font>
    <font>
      <b/>
      <sz val="10"/>
      <name val="Arial"/>
      <family val="2"/>
    </font>
    <font>
      <sz val="12"/>
      <color rgb="FF9C0006"/>
      <name val="Calibri"/>
      <family val="2"/>
      <scheme val="minor"/>
    </font>
    <font>
      <sz val="9"/>
      <color rgb="FF9C0006"/>
      <name val="Calibri"/>
      <family val="2"/>
      <scheme val="minor"/>
    </font>
  </fonts>
  <fills count="15">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EEECE1"/>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C7CE"/>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23" fillId="14" borderId="0" applyNumberFormat="0" applyBorder="0" applyAlignment="0" applyProtection="0"/>
  </cellStyleXfs>
  <cellXfs count="219">
    <xf numFmtId="0" fontId="0" fillId="0" borderId="0" xfId="0"/>
    <xf numFmtId="0" fontId="3" fillId="0" borderId="0" xfId="0" applyFont="1" applyAlignment="1">
      <alignment horizontal="right"/>
    </xf>
    <xf numFmtId="0" fontId="3" fillId="0" borderId="0" xfId="0" applyFont="1"/>
    <xf numFmtId="0" fontId="3" fillId="2" borderId="0" xfId="0" applyFont="1" applyFill="1"/>
    <xf numFmtId="0" fontId="3" fillId="3" borderId="0" xfId="0" applyFont="1" applyFill="1"/>
    <xf numFmtId="2" fontId="3" fillId="0" borderId="0" xfId="0" applyNumberFormat="1" applyFont="1"/>
    <xf numFmtId="2" fontId="3" fillId="2" borderId="0" xfId="0" applyNumberFormat="1" applyFont="1" applyFill="1" applyAlignment="1">
      <alignment horizontal="right"/>
    </xf>
    <xf numFmtId="2" fontId="3" fillId="3" borderId="0" xfId="0" applyNumberFormat="1" applyFont="1" applyFill="1" applyAlignment="1">
      <alignment horizontal="right"/>
    </xf>
    <xf numFmtId="165" fontId="3" fillId="0" borderId="1" xfId="0" applyNumberFormat="1" applyFont="1" applyBorder="1" applyAlignment="1">
      <alignment horizontal="center"/>
    </xf>
    <xf numFmtId="0" fontId="8" fillId="4" borderId="0" xfId="0" applyFont="1" applyFill="1" applyAlignment="1">
      <alignment horizontal="center" wrapText="1"/>
    </xf>
    <xf numFmtId="2" fontId="8" fillId="0" borderId="0" xfId="0" applyNumberFormat="1" applyFont="1"/>
    <xf numFmtId="0" fontId="7" fillId="0" borderId="0" xfId="0" applyFont="1"/>
    <xf numFmtId="0" fontId="7" fillId="0" borderId="0" xfId="0" applyFont="1" applyAlignment="1">
      <alignment horizontal="right" indent="1"/>
    </xf>
    <xf numFmtId="0" fontId="7" fillId="5" borderId="0" xfId="0" applyFont="1" applyFill="1"/>
    <xf numFmtId="2" fontId="7" fillId="0" borderId="1" xfId="0" applyNumberFormat="1" applyFont="1" applyBorder="1"/>
    <xf numFmtId="2" fontId="7" fillId="0" borderId="0" xfId="0" applyNumberFormat="1" applyFont="1"/>
    <xf numFmtId="164" fontId="7" fillId="0" borderId="1" xfId="0" applyNumberFormat="1" applyFont="1" applyBorder="1"/>
    <xf numFmtId="2" fontId="7" fillId="0" borderId="2" xfId="0" applyNumberFormat="1" applyFont="1" applyBorder="1"/>
    <xf numFmtId="164" fontId="7" fillId="0" borderId="2" xfId="0" applyNumberFormat="1" applyFont="1" applyBorder="1"/>
    <xf numFmtId="164" fontId="9" fillId="0" borderId="2" xfId="0" applyNumberFormat="1" applyFont="1" applyBorder="1"/>
    <xf numFmtId="2" fontId="8" fillId="5" borderId="0" xfId="0" applyNumberFormat="1" applyFont="1" applyFill="1" applyAlignment="1">
      <alignment horizontal="right"/>
    </xf>
    <xf numFmtId="164" fontId="8" fillId="5" borderId="0" xfId="0" applyNumberFormat="1" applyFont="1" applyFill="1"/>
    <xf numFmtId="0" fontId="7" fillId="0" borderId="1" xfId="0" applyFont="1" applyBorder="1"/>
    <xf numFmtId="0" fontId="7" fillId="0" borderId="0" xfId="0" applyFont="1" applyAlignment="1">
      <alignment horizontal="center"/>
    </xf>
    <xf numFmtId="166" fontId="7" fillId="0" borderId="0" xfId="0" applyNumberFormat="1" applyFont="1"/>
    <xf numFmtId="2" fontId="8" fillId="0" borderId="0" xfId="0" applyNumberFormat="1" applyFont="1" applyAlignment="1">
      <alignment wrapText="1"/>
    </xf>
    <xf numFmtId="0" fontId="8" fillId="0" borderId="0" xfId="0" applyFont="1"/>
    <xf numFmtId="0" fontId="8" fillId="4" borderId="0" xfId="0" applyFont="1" applyFill="1" applyAlignment="1">
      <alignment wrapText="1"/>
    </xf>
    <xf numFmtId="0" fontId="7" fillId="4" borderId="0" xfId="0" applyFont="1" applyFill="1"/>
    <xf numFmtId="0" fontId="8" fillId="4" borderId="0" xfId="0" applyFont="1" applyFill="1" applyAlignment="1">
      <alignment horizontal="center"/>
    </xf>
    <xf numFmtId="2" fontId="8" fillId="4" borderId="0" xfId="0" applyNumberFormat="1" applyFont="1" applyFill="1" applyAlignment="1">
      <alignment horizontal="center" wrapText="1"/>
    </xf>
    <xf numFmtId="0" fontId="7" fillId="4" borderId="0" xfId="0" applyFont="1" applyFill="1" applyAlignment="1">
      <alignment horizontal="center"/>
    </xf>
    <xf numFmtId="0" fontId="8" fillId="0" borderId="0" xfId="0" applyFont="1" applyAlignment="1">
      <alignment wrapText="1"/>
    </xf>
    <xf numFmtId="0" fontId="7" fillId="0" borderId="0" xfId="0" applyFont="1" applyAlignment="1">
      <alignment horizontal="left" indent="1"/>
    </xf>
    <xf numFmtId="0" fontId="8" fillId="5" borderId="0" xfId="0" applyFont="1" applyFill="1"/>
    <xf numFmtId="0" fontId="8" fillId="0" borderId="0" xfId="0" applyFont="1" applyAlignment="1">
      <alignment horizontal="center"/>
    </xf>
    <xf numFmtId="2" fontId="8" fillId="0" borderId="0" xfId="0" applyNumberFormat="1" applyFont="1" applyAlignment="1">
      <alignment horizontal="right" wrapText="1"/>
    </xf>
    <xf numFmtId="164" fontId="7" fillId="0" borderId="0" xfId="0" applyNumberFormat="1" applyFont="1"/>
    <xf numFmtId="0" fontId="8" fillId="6" borderId="0" xfId="0" applyFont="1" applyFill="1"/>
    <xf numFmtId="0" fontId="8" fillId="6" borderId="0" xfId="0" applyFont="1" applyFill="1" applyAlignment="1">
      <alignment horizontal="center"/>
    </xf>
    <xf numFmtId="164" fontId="8" fillId="0" borderId="0" xfId="0" applyNumberFormat="1" applyFont="1" applyAlignment="1">
      <alignment horizontal="right" vertical="center"/>
    </xf>
    <xf numFmtId="7" fontId="8" fillId="0" borderId="0" xfId="0" applyNumberFormat="1" applyFont="1"/>
    <xf numFmtId="164" fontId="7" fillId="0" borderId="0" xfId="0" applyNumberFormat="1" applyFont="1" applyAlignment="1">
      <alignment horizontal="right"/>
    </xf>
    <xf numFmtId="2" fontId="8" fillId="0" borderId="0" xfId="0" applyNumberFormat="1" applyFont="1" applyAlignment="1">
      <alignment horizontal="center" wrapText="1"/>
    </xf>
    <xf numFmtId="7" fontId="7" fillId="0" borderId="0" xfId="0" applyNumberFormat="1" applyFont="1"/>
    <xf numFmtId="0" fontId="7" fillId="0" borderId="0" xfId="0" applyFont="1" applyAlignment="1">
      <alignment wrapText="1"/>
    </xf>
    <xf numFmtId="0" fontId="8" fillId="0" borderId="0" xfId="0" applyFont="1" applyAlignment="1">
      <alignment horizontal="right" wrapText="1"/>
    </xf>
    <xf numFmtId="164" fontId="11" fillId="0" borderId="0" xfId="0" applyNumberFormat="1" applyFont="1"/>
    <xf numFmtId="0" fontId="8" fillId="0" borderId="0" xfId="0" applyFont="1" applyAlignment="1">
      <alignment horizontal="right"/>
    </xf>
    <xf numFmtId="164" fontId="8" fillId="0" borderId="0" xfId="0" applyNumberFormat="1" applyFont="1"/>
    <xf numFmtId="2" fontId="8" fillId="0" borderId="0" xfId="0" applyNumberFormat="1" applyFont="1" applyAlignment="1">
      <alignment horizontal="right"/>
    </xf>
    <xf numFmtId="2" fontId="7" fillId="0" borderId="0" xfId="0" applyNumberFormat="1" applyFont="1" applyAlignment="1">
      <alignment horizontal="right"/>
    </xf>
    <xf numFmtId="164" fontId="12" fillId="0" borderId="0" xfId="0" applyNumberFormat="1" applyFont="1"/>
    <xf numFmtId="0" fontId="8" fillId="0" borderId="3" xfId="0" applyFont="1" applyBorder="1"/>
    <xf numFmtId="0" fontId="7" fillId="0" borderId="4" xfId="0" applyFont="1" applyBorder="1"/>
    <xf numFmtId="0" fontId="7" fillId="0" borderId="2" xfId="0" applyFont="1" applyBorder="1"/>
    <xf numFmtId="0" fontId="7" fillId="0" borderId="5" xfId="0" applyFont="1" applyBorder="1"/>
    <xf numFmtId="0" fontId="14" fillId="0" borderId="6" xfId="0" applyFont="1" applyBorder="1"/>
    <xf numFmtId="0" fontId="7" fillId="0" borderId="7" xfId="0" applyFont="1" applyBorder="1"/>
    <xf numFmtId="2" fontId="7" fillId="0" borderId="2" xfId="0" applyNumberFormat="1" applyFont="1" applyBorder="1" applyAlignment="1">
      <alignment horizontal="right"/>
    </xf>
    <xf numFmtId="2" fontId="7" fillId="0" borderId="1" xfId="0" applyNumberFormat="1" applyFont="1" applyBorder="1" applyAlignment="1">
      <alignment horizontal="right"/>
    </xf>
    <xf numFmtId="0" fontId="6" fillId="0" borderId="0" xfId="0" applyFont="1"/>
    <xf numFmtId="0" fontId="6" fillId="0" borderId="2" xfId="0" applyFont="1" applyBorder="1"/>
    <xf numFmtId="0" fontId="3" fillId="7" borderId="0" xfId="0" applyFont="1" applyFill="1"/>
    <xf numFmtId="2" fontId="3" fillId="7" borderId="0" xfId="0" applyNumberFormat="1" applyFont="1" applyFill="1" applyAlignment="1">
      <alignment horizontal="right"/>
    </xf>
    <xf numFmtId="0" fontId="8" fillId="8" borderId="0" xfId="0" applyFont="1" applyFill="1" applyAlignment="1">
      <alignment wrapText="1"/>
    </xf>
    <xf numFmtId="0" fontId="7" fillId="8" borderId="0" xfId="0" applyFont="1" applyFill="1"/>
    <xf numFmtId="0" fontId="8" fillId="8" borderId="0" xfId="0" applyFont="1" applyFill="1" applyAlignment="1">
      <alignment horizontal="center" wrapText="1"/>
    </xf>
    <xf numFmtId="0" fontId="8" fillId="8" borderId="0" xfId="0" applyFont="1" applyFill="1" applyAlignment="1">
      <alignment horizontal="center"/>
    </xf>
    <xf numFmtId="2" fontId="8" fillId="8" borderId="0" xfId="0" applyNumberFormat="1" applyFont="1" applyFill="1" applyAlignment="1">
      <alignment horizontal="center" wrapText="1"/>
    </xf>
    <xf numFmtId="0" fontId="7" fillId="8" borderId="0" xfId="0" applyFont="1" applyFill="1" applyAlignment="1">
      <alignment horizontal="center"/>
    </xf>
    <xf numFmtId="164" fontId="7" fillId="9" borderId="1" xfId="0" applyNumberFormat="1" applyFont="1" applyFill="1" applyBorder="1"/>
    <xf numFmtId="164" fontId="7" fillId="9" borderId="2" xfId="0" applyNumberFormat="1" applyFont="1" applyFill="1" applyBorder="1"/>
    <xf numFmtId="0" fontId="8" fillId="10" borderId="0" xfId="0" applyFont="1" applyFill="1"/>
    <xf numFmtId="164" fontId="8" fillId="10" borderId="2" xfId="0" applyNumberFormat="1" applyFont="1" applyFill="1" applyBorder="1"/>
    <xf numFmtId="0" fontId="8" fillId="11" borderId="0" xfId="0" applyFont="1" applyFill="1"/>
    <xf numFmtId="0" fontId="7" fillId="11" borderId="0" xfId="0" applyFont="1" applyFill="1"/>
    <xf numFmtId="2" fontId="8" fillId="11" borderId="0" xfId="0" applyNumberFormat="1" applyFont="1" applyFill="1" applyAlignment="1">
      <alignment horizontal="right"/>
    </xf>
    <xf numFmtId="164" fontId="8" fillId="11" borderId="0" xfId="0" applyNumberFormat="1" applyFont="1" applyFill="1"/>
    <xf numFmtId="164" fontId="7" fillId="0" borderId="1" xfId="0" applyNumberFormat="1" applyFont="1" applyBorder="1" applyAlignment="1">
      <alignment horizontal="right"/>
    </xf>
    <xf numFmtId="164" fontId="8" fillId="0" borderId="1" xfId="0" applyNumberFormat="1" applyFont="1" applyBorder="1"/>
    <xf numFmtId="164" fontId="8" fillId="10" borderId="1" xfId="0" applyNumberFormat="1" applyFont="1" applyFill="1" applyBorder="1"/>
    <xf numFmtId="0" fontId="7" fillId="0" borderId="0" xfId="0" applyFont="1" applyAlignment="1">
      <alignment horizontal="right"/>
    </xf>
    <xf numFmtId="166" fontId="7" fillId="0" borderId="1" xfId="0" applyNumberFormat="1" applyFont="1" applyBorder="1"/>
    <xf numFmtId="164" fontId="7" fillId="0" borderId="2" xfId="0" applyNumberFormat="1" applyFont="1" applyBorder="1" applyAlignment="1">
      <alignment horizontal="right"/>
    </xf>
    <xf numFmtId="166" fontId="7" fillId="0" borderId="2" xfId="0" applyNumberFormat="1" applyFont="1" applyBorder="1"/>
    <xf numFmtId="0" fontId="7" fillId="10" borderId="0" xfId="0" applyFont="1" applyFill="1"/>
    <xf numFmtId="0" fontId="8" fillId="0" borderId="0" xfId="0" applyFont="1" applyAlignment="1">
      <alignment horizontal="center" wrapText="1"/>
    </xf>
    <xf numFmtId="0" fontId="15" fillId="0" borderId="0" xfId="0" applyFont="1" applyAlignment="1">
      <alignment horizontal="right"/>
    </xf>
    <xf numFmtId="0" fontId="15" fillId="0" borderId="0" xfId="0" applyFont="1" applyAlignment="1">
      <alignment horizontal="center" vertical="center" wrapText="1"/>
    </xf>
    <xf numFmtId="0" fontId="17" fillId="0" borderId="2" xfId="0" applyFont="1" applyBorder="1"/>
    <xf numFmtId="0" fontId="18" fillId="0" borderId="2" xfId="0" applyFont="1" applyBorder="1"/>
    <xf numFmtId="0" fontId="0" fillId="0" borderId="2" xfId="0" applyBorder="1"/>
    <xf numFmtId="0" fontId="19" fillId="0" borderId="0" xfId="0" applyFont="1"/>
    <xf numFmtId="0" fontId="19" fillId="6" borderId="4" xfId="0" applyFont="1" applyFill="1" applyBorder="1"/>
    <xf numFmtId="0" fontId="19" fillId="6" borderId="5" xfId="0" applyFont="1" applyFill="1" applyBorder="1"/>
    <xf numFmtId="0" fontId="19" fillId="6" borderId="1" xfId="0" applyFont="1" applyFill="1" applyBorder="1"/>
    <xf numFmtId="0" fontId="20" fillId="6" borderId="7" xfId="0" applyFont="1" applyFill="1" applyBorder="1"/>
    <xf numFmtId="0" fontId="20" fillId="0" borderId="0" xfId="0" applyFont="1"/>
    <xf numFmtId="0" fontId="19" fillId="0" borderId="4" xfId="0" applyFont="1" applyBorder="1"/>
    <xf numFmtId="0" fontId="19" fillId="0" borderId="8" xfId="0" applyFont="1" applyBorder="1"/>
    <xf numFmtId="0" fontId="3" fillId="0" borderId="1" xfId="0" applyFont="1" applyBorder="1"/>
    <xf numFmtId="0" fontId="7" fillId="0" borderId="0" xfId="0" applyFont="1" applyAlignment="1">
      <alignment vertical="top" wrapText="1"/>
    </xf>
    <xf numFmtId="0" fontId="7" fillId="0" borderId="1" xfId="0" applyFont="1" applyBorder="1" applyAlignment="1">
      <alignment horizontal="center"/>
    </xf>
    <xf numFmtId="0" fontId="8" fillId="13" borderId="3" xfId="0" applyFont="1" applyFill="1" applyBorder="1"/>
    <xf numFmtId="0" fontId="7" fillId="13" borderId="4" xfId="0" applyFont="1" applyFill="1" applyBorder="1"/>
    <xf numFmtId="0" fontId="8" fillId="13" borderId="4" xfId="0" applyFont="1" applyFill="1" applyBorder="1" applyAlignment="1">
      <alignment horizontal="center"/>
    </xf>
    <xf numFmtId="2" fontId="8" fillId="13" borderId="4" xfId="0" applyNumberFormat="1" applyFont="1" applyFill="1" applyBorder="1" applyAlignment="1">
      <alignment horizontal="right"/>
    </xf>
    <xf numFmtId="164" fontId="7" fillId="13" borderId="5" xfId="0" applyNumberFormat="1" applyFont="1" applyFill="1" applyBorder="1"/>
    <xf numFmtId="0" fontId="8" fillId="13" borderId="9" xfId="0" applyFont="1" applyFill="1" applyBorder="1"/>
    <xf numFmtId="0" fontId="7" fillId="13" borderId="0" xfId="0" applyFont="1" applyFill="1"/>
    <xf numFmtId="0" fontId="8" fillId="13" borderId="0" xfId="0" applyFont="1" applyFill="1" applyAlignment="1">
      <alignment horizontal="center"/>
    </xf>
    <xf numFmtId="2" fontId="8" fillId="13" borderId="1" xfId="0" applyNumberFormat="1" applyFont="1" applyFill="1" applyBorder="1" applyAlignment="1">
      <alignment horizontal="right"/>
    </xf>
    <xf numFmtId="0" fontId="7" fillId="13" borderId="1" xfId="0" applyFont="1" applyFill="1" applyBorder="1"/>
    <xf numFmtId="164" fontId="7" fillId="13" borderId="7" xfId="0" applyNumberFormat="1" applyFont="1" applyFill="1" applyBorder="1"/>
    <xf numFmtId="2" fontId="7" fillId="13" borderId="0" xfId="0" applyNumberFormat="1" applyFont="1" applyFill="1" applyAlignment="1">
      <alignment horizontal="right"/>
    </xf>
    <xf numFmtId="164" fontId="7" fillId="13" borderId="8" xfId="0" applyNumberFormat="1" applyFont="1" applyFill="1" applyBorder="1"/>
    <xf numFmtId="2" fontId="7" fillId="13" borderId="1" xfId="0" applyNumberFormat="1" applyFont="1" applyFill="1" applyBorder="1" applyAlignment="1">
      <alignment horizontal="right"/>
    </xf>
    <xf numFmtId="0" fontId="8" fillId="13" borderId="6" xfId="0" applyFont="1" applyFill="1" applyBorder="1"/>
    <xf numFmtId="0" fontId="8" fillId="13" borderId="1" xfId="0" applyFont="1" applyFill="1" applyBorder="1" applyAlignment="1">
      <alignment horizontal="center"/>
    </xf>
    <xf numFmtId="164" fontId="3" fillId="0" borderId="1" xfId="0" applyNumberFormat="1" applyFont="1" applyBorder="1"/>
    <xf numFmtId="0" fontId="20" fillId="0" borderId="2" xfId="0" applyFont="1" applyBorder="1" applyAlignment="1">
      <alignment horizontal="center" wrapText="1"/>
    </xf>
    <xf numFmtId="2" fontId="8" fillId="10" borderId="0" xfId="0" applyNumberFormat="1" applyFont="1" applyFill="1"/>
    <xf numFmtId="0" fontId="20" fillId="0" borderId="10" xfId="0" applyFont="1" applyBorder="1" applyAlignment="1">
      <alignment horizontal="center" wrapText="1"/>
    </xf>
    <xf numFmtId="0" fontId="20" fillId="0" borderId="12" xfId="0" applyFont="1" applyBorder="1" applyAlignment="1">
      <alignment horizontal="center" wrapText="1"/>
    </xf>
    <xf numFmtId="0" fontId="19" fillId="12" borderId="15" xfId="0" applyFont="1" applyFill="1" applyBorder="1"/>
    <xf numFmtId="0" fontId="19" fillId="12" borderId="16" xfId="0" applyFont="1" applyFill="1" applyBorder="1"/>
    <xf numFmtId="44" fontId="19" fillId="0" borderId="18" xfId="1" applyFont="1" applyBorder="1"/>
    <xf numFmtId="44" fontId="19" fillId="0" borderId="16" xfId="1" applyFont="1" applyBorder="1"/>
    <xf numFmtId="44" fontId="19" fillId="0" borderId="17" xfId="1" applyFont="1" applyBorder="1"/>
    <xf numFmtId="44" fontId="19" fillId="0" borderId="18" xfId="1" applyFont="1" applyBorder="1" applyAlignment="1">
      <alignment horizontal="center"/>
    </xf>
    <xf numFmtId="44" fontId="19" fillId="0" borderId="16" xfId="1" applyFont="1" applyBorder="1" applyAlignment="1">
      <alignment horizontal="center"/>
    </xf>
    <xf numFmtId="44" fontId="19" fillId="0" borderId="17" xfId="1" applyFont="1" applyBorder="1" applyAlignment="1">
      <alignment horizontal="center"/>
    </xf>
    <xf numFmtId="44" fontId="19" fillId="0" borderId="2" xfId="0" applyNumberFormat="1" applyFont="1" applyBorder="1"/>
    <xf numFmtId="44" fontId="19" fillId="0" borderId="11" xfId="1" applyFont="1" applyBorder="1"/>
    <xf numFmtId="2" fontId="8" fillId="10" borderId="0" xfId="0" applyNumberFormat="1" applyFont="1" applyFill="1" applyAlignment="1">
      <alignment horizontal="left" wrapText="1"/>
    </xf>
    <xf numFmtId="2" fontId="8" fillId="10" borderId="0" xfId="0" applyNumberFormat="1" applyFont="1" applyFill="1" applyAlignment="1">
      <alignment horizontal="right"/>
    </xf>
    <xf numFmtId="0" fontId="16" fillId="0" borderId="0" xfId="0" applyFont="1" applyAlignment="1">
      <alignment horizontal="center"/>
    </xf>
    <xf numFmtId="0" fontId="20" fillId="0" borderId="16" xfId="0" applyFont="1" applyBorder="1" applyAlignment="1">
      <alignment horizontal="center"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19" fillId="12" borderId="16" xfId="2" applyFont="1" applyFill="1" applyBorder="1" applyAlignment="1">
      <alignment horizontal="left" wrapText="1"/>
    </xf>
    <xf numFmtId="0" fontId="19" fillId="12" borderId="17" xfId="2" applyFont="1" applyFill="1" applyBorder="1" applyAlignment="1">
      <alignment horizontal="center" wrapText="1"/>
    </xf>
    <xf numFmtId="44" fontId="19" fillId="0" borderId="10" xfId="2" applyNumberFormat="1" applyFont="1" applyBorder="1" applyAlignment="1">
      <alignment horizontal="center"/>
    </xf>
    <xf numFmtId="44" fontId="20" fillId="12" borderId="17" xfId="0" applyNumberFormat="1" applyFont="1" applyFill="1" applyBorder="1"/>
    <xf numFmtId="44" fontId="19" fillId="12" borderId="18" xfId="2" applyNumberFormat="1" applyFont="1" applyFill="1" applyBorder="1" applyAlignment="1">
      <alignment horizontal="center"/>
    </xf>
    <xf numFmtId="44" fontId="19" fillId="0" borderId="12" xfId="0" applyNumberFormat="1" applyFont="1" applyBorder="1"/>
    <xf numFmtId="0" fontId="8" fillId="13" borderId="1" xfId="0" applyFont="1" applyFill="1" applyBorder="1"/>
    <xf numFmtId="164" fontId="8" fillId="13" borderId="7" xfId="0" applyNumberFormat="1" applyFont="1" applyFill="1" applyBorder="1"/>
    <xf numFmtId="164" fontId="8" fillId="6" borderId="2" xfId="0" applyNumberFormat="1" applyFont="1" applyFill="1" applyBorder="1"/>
    <xf numFmtId="164" fontId="8" fillId="6" borderId="1" xfId="0" applyNumberFormat="1" applyFont="1" applyFill="1" applyBorder="1"/>
    <xf numFmtId="0" fontId="7" fillId="0" borderId="1" xfId="0" applyFont="1" applyBorder="1" applyAlignment="1">
      <alignment horizontal="center" wrapText="1"/>
    </xf>
    <xf numFmtId="0" fontId="7" fillId="0" borderId="0" xfId="0" applyFont="1" applyAlignment="1">
      <alignment horizontal="center" vertical="center"/>
    </xf>
    <xf numFmtId="0" fontId="8" fillId="10" borderId="0" xfId="0" applyFont="1" applyFill="1" applyAlignment="1">
      <alignment horizontal="center" vertical="center"/>
    </xf>
    <xf numFmtId="0" fontId="8" fillId="11" borderId="0" xfId="0" applyFont="1" applyFill="1" applyAlignment="1">
      <alignment horizontal="center" vertical="center"/>
    </xf>
    <xf numFmtId="0" fontId="7" fillId="0" borderId="0" xfId="0" applyFont="1" applyAlignment="1">
      <alignment vertical="center"/>
    </xf>
    <xf numFmtId="2" fontId="7" fillId="0" borderId="0" xfId="0" applyNumberFormat="1" applyFont="1" applyAlignment="1">
      <alignment horizontal="center" vertical="center"/>
    </xf>
    <xf numFmtId="0" fontId="8" fillId="6" borderId="0" xfId="0" applyFont="1" applyFill="1" applyAlignment="1">
      <alignment horizontal="center" vertical="center"/>
    </xf>
    <xf numFmtId="0" fontId="8" fillId="5" borderId="0" xfId="0" applyFont="1" applyFill="1" applyAlignment="1">
      <alignment horizontal="center" vertical="center"/>
    </xf>
    <xf numFmtId="0" fontId="24" fillId="14" borderId="1" xfId="3" applyFont="1" applyBorder="1" applyAlignment="1">
      <alignment horizontal="center" wrapText="1"/>
    </xf>
    <xf numFmtId="0" fontId="24" fillId="14" borderId="2" xfId="3" applyFont="1" applyBorder="1"/>
    <xf numFmtId="44" fontId="19" fillId="0" borderId="11" xfId="2" applyNumberFormat="1" applyFont="1" applyBorder="1" applyAlignment="1">
      <alignment horizontal="center"/>
    </xf>
    <xf numFmtId="44" fontId="20" fillId="12" borderId="11" xfId="0" applyNumberFormat="1" applyFont="1" applyFill="1" applyBorder="1"/>
    <xf numFmtId="2" fontId="8" fillId="10" borderId="0" xfId="0" applyNumberFormat="1" applyFont="1" applyFill="1" applyAlignment="1">
      <alignment horizontal="left" wrapText="1"/>
    </xf>
    <xf numFmtId="0" fontId="5" fillId="0" borderId="0" xfId="0" applyFont="1" applyAlignment="1">
      <alignment horizontal="center"/>
    </xf>
    <xf numFmtId="0" fontId="21" fillId="7" borderId="0" xfId="0" applyFont="1" applyFill="1" applyAlignment="1">
      <alignment horizontal="left" vertical="center" indent="1"/>
    </xf>
    <xf numFmtId="0" fontId="3" fillId="0" borderId="1" xfId="0" applyFont="1" applyBorder="1" applyAlignment="1">
      <alignment horizontal="left"/>
    </xf>
    <xf numFmtId="0" fontId="6" fillId="0" borderId="1" xfId="0" applyFont="1" applyBorder="1" applyAlignment="1">
      <alignment horizontal="left"/>
    </xf>
    <xf numFmtId="0" fontId="3" fillId="0" borderId="2" xfId="0" applyFont="1" applyBorder="1" applyAlignment="1">
      <alignment wrapText="1"/>
    </xf>
    <xf numFmtId="0" fontId="6" fillId="0" borderId="2" xfId="0" applyFont="1" applyBorder="1" applyAlignment="1">
      <alignment wrapText="1"/>
    </xf>
    <xf numFmtId="0" fontId="3" fillId="0" borderId="2" xfId="0" applyFont="1" applyBorder="1"/>
    <xf numFmtId="0" fontId="7" fillId="0" borderId="0" xfId="0" applyFont="1" applyAlignment="1">
      <alignment horizontal="left" wrapText="1" indent="1"/>
    </xf>
    <xf numFmtId="0" fontId="7" fillId="9" borderId="0" xfId="0" applyFont="1" applyFill="1" applyAlignment="1">
      <alignment horizontal="left" wrapText="1" indent="1"/>
    </xf>
    <xf numFmtId="0" fontId="16" fillId="0" borderId="0" xfId="0" applyFont="1" applyAlignment="1">
      <alignment horizontal="center"/>
    </xf>
    <xf numFmtId="0" fontId="8" fillId="0" borderId="0" xfId="0" applyFont="1" applyAlignment="1">
      <alignment horizontal="center" wrapText="1"/>
    </xf>
    <xf numFmtId="0" fontId="7" fillId="0" borderId="0" xfId="0" applyFont="1" applyAlignment="1">
      <alignment horizontal="left" vertical="top" wrapText="1"/>
    </xf>
    <xf numFmtId="2" fontId="8" fillId="10" borderId="0" xfId="0" applyNumberFormat="1" applyFont="1" applyFill="1" applyAlignment="1">
      <alignment horizontal="right"/>
    </xf>
    <xf numFmtId="2" fontId="8" fillId="0" borderId="0" xfId="0" applyNumberFormat="1" applyFont="1" applyAlignment="1">
      <alignment horizontal="right" wrapText="1"/>
    </xf>
    <xf numFmtId="0" fontId="4" fillId="2" borderId="0" xfId="0" applyFont="1" applyFill="1" applyAlignment="1">
      <alignment horizontal="left" vertical="center" indent="1"/>
    </xf>
    <xf numFmtId="0" fontId="7" fillId="0" borderId="0" xfId="0" applyFont="1"/>
    <xf numFmtId="0" fontId="0" fillId="0" borderId="1" xfId="0" applyBorder="1" applyAlignment="1">
      <alignment horizontal="left"/>
    </xf>
    <xf numFmtId="0" fontId="0" fillId="0" borderId="2" xfId="0" applyBorder="1" applyAlignment="1">
      <alignment wrapText="1"/>
    </xf>
    <xf numFmtId="0" fontId="0" fillId="0" borderId="2" xfId="0" applyBorder="1"/>
    <xf numFmtId="2" fontId="8" fillId="6" borderId="0" xfId="0" applyNumberFormat="1" applyFont="1" applyFill="1" applyAlignment="1">
      <alignment horizontal="left" wrapText="1"/>
    </xf>
    <xf numFmtId="0" fontId="22" fillId="0" borderId="0" xfId="0" applyFont="1" applyAlignment="1">
      <alignment horizontal="left" wrapText="1"/>
    </xf>
    <xf numFmtId="0" fontId="7" fillId="0" borderId="0" xfId="0" applyFont="1" applyAlignment="1">
      <alignment vertical="top" wrapText="1"/>
    </xf>
    <xf numFmtId="0" fontId="19" fillId="12" borderId="2" xfId="0" applyFont="1" applyFill="1" applyBorder="1" applyAlignment="1">
      <alignment horizontal="center"/>
    </xf>
    <xf numFmtId="0" fontId="20" fillId="0" borderId="12" xfId="0" applyFont="1" applyBorder="1" applyAlignment="1">
      <alignment horizontal="center" wrapText="1"/>
    </xf>
    <xf numFmtId="0" fontId="20" fillId="0" borderId="2" xfId="0" applyFont="1" applyBorder="1" applyAlignment="1">
      <alignment horizontal="center" wrapText="1"/>
    </xf>
    <xf numFmtId="0" fontId="20" fillId="0" borderId="10" xfId="0" applyFont="1" applyBorder="1" applyAlignment="1">
      <alignment horizontal="center" wrapText="1"/>
    </xf>
    <xf numFmtId="0" fontId="20" fillId="12" borderId="3" xfId="0" applyFont="1" applyFill="1" applyBorder="1" applyAlignment="1">
      <alignment horizontal="center" wrapText="1"/>
    </xf>
    <xf numFmtId="0" fontId="20" fillId="12" borderId="6" xfId="0" applyFont="1" applyFill="1" applyBorder="1" applyAlignment="1">
      <alignment horizontal="center" wrapText="1"/>
    </xf>
    <xf numFmtId="0" fontId="20" fillId="12" borderId="5" xfId="0" applyFont="1" applyFill="1" applyBorder="1" applyAlignment="1">
      <alignment horizontal="center" wrapText="1"/>
    </xf>
    <xf numFmtId="0" fontId="20" fillId="12" borderId="7" xfId="0" applyFont="1" applyFill="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wrapText="1"/>
    </xf>
    <xf numFmtId="0" fontId="19" fillId="0" borderId="12" xfId="0" applyFont="1" applyBorder="1" applyAlignment="1">
      <alignment horizontal="center"/>
    </xf>
    <xf numFmtId="0" fontId="19" fillId="0" borderId="2" xfId="0" applyFont="1" applyBorder="1" applyAlignment="1">
      <alignment horizontal="center"/>
    </xf>
    <xf numFmtId="0" fontId="19" fillId="0" borderId="10" xfId="0" applyFont="1" applyBorder="1" applyAlignment="1">
      <alignment horizontal="center"/>
    </xf>
    <xf numFmtId="0" fontId="19" fillId="12" borderId="19" xfId="0" applyFont="1" applyFill="1" applyBorder="1"/>
    <xf numFmtId="0" fontId="19" fillId="12" borderId="22" xfId="0" applyFont="1" applyFill="1" applyBorder="1"/>
    <xf numFmtId="0" fontId="20" fillId="12" borderId="20" xfId="0" applyFont="1" applyFill="1" applyBorder="1" applyAlignment="1">
      <alignment wrapText="1"/>
    </xf>
    <xf numFmtId="0" fontId="20" fillId="12" borderId="23" xfId="0" applyFont="1" applyFill="1" applyBorder="1" applyAlignment="1">
      <alignment wrapText="1"/>
    </xf>
    <xf numFmtId="0" fontId="20" fillId="12" borderId="20" xfId="0" applyFont="1" applyFill="1" applyBorder="1"/>
    <xf numFmtId="0" fontId="20" fillId="12" borderId="23" xfId="0" applyFont="1" applyFill="1" applyBorder="1"/>
    <xf numFmtId="0" fontId="20" fillId="12" borderId="21" xfId="0" applyFont="1" applyFill="1" applyBorder="1"/>
    <xf numFmtId="0" fontId="20" fillId="12" borderId="24" xfId="0" applyFont="1" applyFill="1" applyBorder="1"/>
    <xf numFmtId="0" fontId="20" fillId="0" borderId="26" xfId="0" applyFont="1" applyBorder="1" applyAlignment="1">
      <alignment horizontal="center" wrapText="1"/>
    </xf>
    <xf numFmtId="0" fontId="20" fillId="0" borderId="27" xfId="0" applyFont="1" applyBorder="1" applyAlignment="1">
      <alignment horizontal="center" wrapText="1"/>
    </xf>
    <xf numFmtId="0" fontId="20" fillId="0" borderId="20" xfId="0" applyFont="1" applyBorder="1" applyAlignment="1">
      <alignment horizontal="center" wrapText="1"/>
    </xf>
    <xf numFmtId="0" fontId="20" fillId="0" borderId="23" xfId="0" applyFont="1" applyBorder="1" applyAlignment="1">
      <alignment horizontal="center" wrapText="1"/>
    </xf>
    <xf numFmtId="0" fontId="20" fillId="0" borderId="21" xfId="0" applyFont="1" applyBorder="1" applyAlignment="1">
      <alignment horizontal="center" wrapText="1"/>
    </xf>
    <xf numFmtId="0" fontId="20" fillId="0" borderId="24" xfId="0" applyFont="1" applyBorder="1" applyAlignment="1">
      <alignment horizontal="center" wrapText="1"/>
    </xf>
    <xf numFmtId="0" fontId="19" fillId="0" borderId="3" xfId="0" applyFont="1" applyBorder="1" applyAlignment="1">
      <alignment horizontal="center" wrapText="1"/>
    </xf>
    <xf numFmtId="0" fontId="19" fillId="0" borderId="9" xfId="0" applyFont="1" applyBorder="1" applyAlignment="1">
      <alignment horizontal="center"/>
    </xf>
    <xf numFmtId="0" fontId="19" fillId="0" borderId="6" xfId="0" applyFont="1" applyBorder="1" applyAlignment="1">
      <alignment horizontal="center"/>
    </xf>
    <xf numFmtId="0" fontId="19" fillId="12" borderId="10" xfId="0" applyFont="1" applyFill="1" applyBorder="1" applyAlignment="1">
      <alignment horizontal="center"/>
    </xf>
    <xf numFmtId="0" fontId="19" fillId="0" borderId="11" xfId="0" applyFont="1" applyBorder="1" applyAlignment="1">
      <alignment horizontal="center"/>
    </xf>
    <xf numFmtId="0" fontId="20" fillId="12" borderId="25" xfId="0" applyFont="1" applyFill="1" applyBorder="1"/>
  </cellXfs>
  <cellStyles count="4">
    <cellStyle name="Bad" xfId="3" builtinId="27"/>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tabSelected="1" topLeftCell="A14" workbookViewId="0">
      <selection activeCell="P25" sqref="P25"/>
    </sheetView>
  </sheetViews>
  <sheetFormatPr defaultColWidth="8.85546875" defaultRowHeight="12.75" x14ac:dyDescent="0.2"/>
  <cols>
    <col min="1" max="1" width="19.140625" customWidth="1"/>
    <col min="2" max="2" width="24.42578125" customWidth="1"/>
    <col min="3" max="3" width="40.42578125" customWidth="1"/>
    <col min="4" max="4" width="20.28515625" customWidth="1"/>
    <col min="5" max="5" width="4" customWidth="1"/>
    <col min="6" max="6" width="14.42578125" customWidth="1"/>
    <col min="7" max="7" width="2.42578125" bestFit="1" customWidth="1"/>
    <col min="8" max="8" width="16.42578125" customWidth="1"/>
  </cols>
  <sheetData>
    <row r="1" spans="1:10" ht="26.25" x14ac:dyDescent="0.4">
      <c r="A1" s="164" t="s">
        <v>36</v>
      </c>
      <c r="B1" s="164"/>
      <c r="C1" s="164"/>
      <c r="D1" s="164"/>
      <c r="E1" s="164"/>
      <c r="F1" s="164"/>
      <c r="G1" s="164"/>
      <c r="H1" s="164"/>
      <c r="I1" s="61"/>
      <c r="J1" s="61"/>
    </row>
    <row r="2" spans="1:10" ht="20.25" x14ac:dyDescent="0.3">
      <c r="A2" s="173" t="s">
        <v>91</v>
      </c>
      <c r="B2" s="173"/>
      <c r="C2" s="173"/>
      <c r="D2" s="173"/>
      <c r="E2" s="173"/>
      <c r="F2" s="173"/>
      <c r="G2" s="173"/>
      <c r="H2" s="173"/>
      <c r="I2" s="137"/>
      <c r="J2" s="137"/>
    </row>
    <row r="3" spans="1:10" ht="23.25" x14ac:dyDescent="0.2">
      <c r="A3" s="165" t="s">
        <v>4</v>
      </c>
      <c r="B3" s="165"/>
      <c r="C3" s="165"/>
      <c r="D3" s="165"/>
      <c r="E3" s="165"/>
      <c r="F3" s="165"/>
      <c r="G3" s="165"/>
      <c r="H3" s="165"/>
      <c r="I3" s="61"/>
      <c r="J3" s="61"/>
    </row>
    <row r="4" spans="1:10" ht="15" x14ac:dyDescent="0.2">
      <c r="A4" s="1" t="s">
        <v>3</v>
      </c>
      <c r="B4" s="166"/>
      <c r="C4" s="167"/>
      <c r="D4" s="167"/>
      <c r="E4" s="167"/>
      <c r="F4" s="167"/>
      <c r="G4" s="167"/>
      <c r="H4" s="167"/>
      <c r="I4" s="61"/>
      <c r="J4" s="61"/>
    </row>
    <row r="5" spans="1:10" ht="15" x14ac:dyDescent="0.2">
      <c r="A5" s="1" t="s">
        <v>5</v>
      </c>
      <c r="B5" s="168"/>
      <c r="C5" s="169"/>
      <c r="D5" s="169"/>
      <c r="E5" s="169"/>
      <c r="F5" s="169"/>
      <c r="G5" s="169"/>
      <c r="H5" s="169"/>
      <c r="I5" s="61"/>
      <c r="J5" s="61"/>
    </row>
    <row r="6" spans="1:10" ht="15" x14ac:dyDescent="0.2">
      <c r="A6" s="1" t="s">
        <v>6</v>
      </c>
      <c r="B6" s="170"/>
      <c r="C6" s="170"/>
      <c r="D6" s="170"/>
      <c r="E6" s="170"/>
      <c r="F6" s="170"/>
      <c r="G6" s="170"/>
      <c r="H6" s="170"/>
      <c r="I6" s="61"/>
      <c r="J6" s="61"/>
    </row>
    <row r="7" spans="1:10" ht="15" x14ac:dyDescent="0.2">
      <c r="A7" s="1" t="s">
        <v>42</v>
      </c>
      <c r="B7" s="62"/>
      <c r="C7" s="90" t="s">
        <v>46</v>
      </c>
      <c r="D7" s="91"/>
      <c r="E7" s="91"/>
      <c r="F7" s="91"/>
      <c r="G7" s="91"/>
      <c r="H7" s="91"/>
      <c r="I7" s="61"/>
      <c r="J7" s="61"/>
    </row>
    <row r="8" spans="1:10" ht="15" x14ac:dyDescent="0.2">
      <c r="A8" s="1" t="s">
        <v>2</v>
      </c>
      <c r="B8" s="8"/>
      <c r="C8" s="1" t="s">
        <v>29</v>
      </c>
      <c r="D8" s="170"/>
      <c r="E8" s="170"/>
      <c r="F8" s="170"/>
      <c r="G8" s="170"/>
      <c r="H8" s="170"/>
      <c r="I8" s="61"/>
      <c r="J8" s="61"/>
    </row>
    <row r="9" spans="1:10" ht="15" x14ac:dyDescent="0.2">
      <c r="A9" s="63"/>
      <c r="B9" s="63"/>
      <c r="C9" s="63"/>
      <c r="D9" s="63"/>
      <c r="E9" s="63"/>
      <c r="F9" s="64"/>
      <c r="G9" s="63"/>
      <c r="H9" s="63"/>
      <c r="I9" s="61"/>
      <c r="J9" s="61"/>
    </row>
    <row r="10" spans="1:10" ht="15" x14ac:dyDescent="0.25">
      <c r="A10" s="26"/>
      <c r="B10" s="11"/>
      <c r="C10" s="11"/>
      <c r="D10" s="11"/>
      <c r="E10" s="11"/>
      <c r="F10" s="15"/>
      <c r="G10" s="11"/>
      <c r="H10" s="11"/>
      <c r="I10" s="61"/>
      <c r="J10" s="61"/>
    </row>
    <row r="11" spans="1:10" ht="15" x14ac:dyDescent="0.25">
      <c r="A11" s="53" t="s">
        <v>34</v>
      </c>
      <c r="B11" s="54"/>
      <c r="C11" s="55"/>
      <c r="D11" s="54" t="s">
        <v>84</v>
      </c>
      <c r="E11" s="54"/>
      <c r="F11" s="17">
        <f>C11/43560</f>
        <v>0</v>
      </c>
      <c r="G11" s="54" t="s">
        <v>83</v>
      </c>
      <c r="H11" s="56"/>
      <c r="I11" s="61"/>
      <c r="J11" s="61"/>
    </row>
    <row r="12" spans="1:10" ht="14.25" x14ac:dyDescent="0.2">
      <c r="A12" s="57" t="s">
        <v>35</v>
      </c>
      <c r="B12" s="22"/>
      <c r="C12" s="22"/>
      <c r="D12" s="22"/>
      <c r="E12" s="22"/>
      <c r="F12" s="14"/>
      <c r="G12" s="22"/>
      <c r="H12" s="58"/>
      <c r="I12" s="61"/>
      <c r="J12" s="61"/>
    </row>
    <row r="13" spans="1:10" ht="15" x14ac:dyDescent="0.25">
      <c r="A13" s="26" t="s">
        <v>33</v>
      </c>
      <c r="B13" s="11"/>
      <c r="C13" s="11"/>
      <c r="D13" s="11"/>
      <c r="E13" s="11"/>
      <c r="F13" s="15"/>
      <c r="G13" s="11"/>
      <c r="H13" s="11"/>
      <c r="I13" s="61"/>
      <c r="J13" s="61"/>
    </row>
    <row r="14" spans="1:10" ht="47.25" x14ac:dyDescent="0.25">
      <c r="A14" s="65" t="s">
        <v>17</v>
      </c>
      <c r="B14" s="66"/>
      <c r="C14" s="66"/>
      <c r="D14" s="67" t="s">
        <v>65</v>
      </c>
      <c r="E14" s="68"/>
      <c r="F14" s="69" t="s">
        <v>13</v>
      </c>
      <c r="G14" s="70"/>
      <c r="H14" s="68" t="s">
        <v>18</v>
      </c>
      <c r="I14" s="61"/>
      <c r="J14" s="61"/>
    </row>
    <row r="15" spans="1:10" ht="15.75" x14ac:dyDescent="0.25">
      <c r="A15" s="32" t="s">
        <v>21</v>
      </c>
      <c r="B15" s="171" t="s">
        <v>14</v>
      </c>
      <c r="C15" s="171"/>
      <c r="D15" s="14"/>
      <c r="E15" s="152" t="s">
        <v>1</v>
      </c>
      <c r="F15" s="71">
        <v>26953</v>
      </c>
      <c r="G15" s="152" t="s">
        <v>0</v>
      </c>
      <c r="H15" s="120">
        <f>D15*F15</f>
        <v>0</v>
      </c>
      <c r="I15" s="61"/>
      <c r="J15" s="61"/>
    </row>
    <row r="16" spans="1:10" ht="14.25" x14ac:dyDescent="0.2">
      <c r="A16" s="33"/>
      <c r="B16" s="172" t="s">
        <v>16</v>
      </c>
      <c r="C16" s="172"/>
      <c r="D16" s="17"/>
      <c r="E16" s="152" t="s">
        <v>1</v>
      </c>
      <c r="F16" s="72">
        <v>18598</v>
      </c>
      <c r="G16" s="152" t="s">
        <v>0</v>
      </c>
      <c r="H16" s="18">
        <f>D16*F16</f>
        <v>0</v>
      </c>
      <c r="I16" s="61"/>
      <c r="J16" s="61"/>
    </row>
    <row r="17" spans="1:10" ht="14.25" x14ac:dyDescent="0.2">
      <c r="A17" s="33"/>
      <c r="B17" s="171" t="s">
        <v>15</v>
      </c>
      <c r="C17" s="171"/>
      <c r="D17" s="17"/>
      <c r="E17" s="152" t="s">
        <v>1</v>
      </c>
      <c r="F17" s="72">
        <v>6740</v>
      </c>
      <c r="G17" s="152" t="s">
        <v>0</v>
      </c>
      <c r="H17" s="18">
        <f>D17*F17</f>
        <v>0</v>
      </c>
      <c r="I17" s="61"/>
      <c r="J17" s="61"/>
    </row>
    <row r="18" spans="1:10" ht="15" x14ac:dyDescent="0.25">
      <c r="A18" s="11"/>
      <c r="B18" s="11"/>
      <c r="C18" s="11"/>
      <c r="D18" s="163" t="s">
        <v>25</v>
      </c>
      <c r="E18" s="163"/>
      <c r="F18" s="163"/>
      <c r="G18" s="153" t="s">
        <v>0</v>
      </c>
      <c r="H18" s="74">
        <f>H15+H16+H17</f>
        <v>0</v>
      </c>
      <c r="I18" s="61"/>
      <c r="J18" s="61"/>
    </row>
    <row r="19" spans="1:10" ht="15" x14ac:dyDescent="0.25">
      <c r="A19" s="75"/>
      <c r="B19" s="76"/>
      <c r="C19" s="76"/>
      <c r="D19" s="76"/>
      <c r="E19" s="76"/>
      <c r="F19" s="77"/>
      <c r="G19" s="154"/>
      <c r="H19" s="78"/>
      <c r="I19" s="61"/>
      <c r="J19" s="61"/>
    </row>
    <row r="20" spans="1:10" ht="15" x14ac:dyDescent="0.25">
      <c r="A20" s="32" t="s">
        <v>22</v>
      </c>
      <c r="B20" s="11"/>
      <c r="C20" s="11"/>
      <c r="D20" s="14"/>
      <c r="E20" s="152" t="s">
        <v>1</v>
      </c>
      <c r="F20" s="79">
        <v>84958</v>
      </c>
      <c r="G20" s="152" t="s">
        <v>0</v>
      </c>
      <c r="H20" s="80">
        <f>D20*F20</f>
        <v>0</v>
      </c>
      <c r="I20" s="61"/>
      <c r="J20" s="61"/>
    </row>
    <row r="21" spans="1:10" ht="15" x14ac:dyDescent="0.25">
      <c r="A21" s="11"/>
      <c r="B21" s="11"/>
      <c r="C21" s="11"/>
      <c r="D21" s="163" t="s">
        <v>26</v>
      </c>
      <c r="E21" s="163"/>
      <c r="F21" s="163"/>
      <c r="G21" s="153" t="s">
        <v>0</v>
      </c>
      <c r="H21" s="81">
        <f>H20</f>
        <v>0</v>
      </c>
      <c r="I21" s="61"/>
      <c r="J21" s="61"/>
    </row>
    <row r="22" spans="1:10" ht="15" x14ac:dyDescent="0.25">
      <c r="A22" s="75"/>
      <c r="B22" s="76"/>
      <c r="C22" s="76"/>
      <c r="D22" s="76"/>
      <c r="E22" s="76"/>
      <c r="F22" s="77"/>
      <c r="G22" s="154"/>
      <c r="H22" s="78"/>
      <c r="I22" s="61"/>
      <c r="J22" s="61"/>
    </row>
    <row r="23" spans="1:10" ht="30" x14ac:dyDescent="0.25">
      <c r="A23" s="32" t="s">
        <v>23</v>
      </c>
      <c r="B23" s="11"/>
      <c r="C23" s="11"/>
      <c r="D23" s="14"/>
      <c r="E23" s="152" t="s">
        <v>1</v>
      </c>
      <c r="F23" s="79">
        <v>85162</v>
      </c>
      <c r="G23" s="152" t="s">
        <v>0</v>
      </c>
      <c r="H23" s="80">
        <f>D23*F23</f>
        <v>0</v>
      </c>
      <c r="I23" s="61"/>
      <c r="J23" s="61"/>
    </row>
    <row r="24" spans="1:10" ht="15" x14ac:dyDescent="0.25">
      <c r="A24" s="26"/>
      <c r="B24" s="11"/>
      <c r="C24" s="11"/>
      <c r="D24" s="163" t="s">
        <v>27</v>
      </c>
      <c r="E24" s="163"/>
      <c r="F24" s="163"/>
      <c r="G24" s="153" t="s">
        <v>0</v>
      </c>
      <c r="H24" s="74">
        <f>H23</f>
        <v>0</v>
      </c>
      <c r="I24" s="61"/>
      <c r="J24" s="61"/>
    </row>
    <row r="25" spans="1:10" ht="15" x14ac:dyDescent="0.25">
      <c r="A25" s="75"/>
      <c r="B25" s="76"/>
      <c r="C25" s="76"/>
      <c r="D25" s="76"/>
      <c r="E25" s="76"/>
      <c r="F25" s="77"/>
      <c r="G25" s="154"/>
      <c r="H25" s="78"/>
      <c r="I25" s="61"/>
      <c r="J25" s="61"/>
    </row>
    <row r="26" spans="1:10" ht="15" x14ac:dyDescent="0.25">
      <c r="A26" s="32" t="s">
        <v>24</v>
      </c>
      <c r="B26" s="12"/>
      <c r="C26" s="82" t="s">
        <v>77</v>
      </c>
      <c r="D26" s="83"/>
      <c r="E26" s="152" t="s">
        <v>1</v>
      </c>
      <c r="F26" s="79">
        <v>259215</v>
      </c>
      <c r="G26" s="152" t="s">
        <v>0</v>
      </c>
      <c r="H26" s="16">
        <f t="shared" ref="H26:H32" si="0">D26*F26</f>
        <v>0</v>
      </c>
      <c r="I26" s="61"/>
      <c r="J26" s="61"/>
    </row>
    <row r="27" spans="1:10" ht="15" x14ac:dyDescent="0.25">
      <c r="A27" s="32"/>
      <c r="B27" s="12"/>
      <c r="C27" s="82" t="s">
        <v>78</v>
      </c>
      <c r="D27" s="83"/>
      <c r="E27" s="152" t="s">
        <v>1</v>
      </c>
      <c r="F27" s="79">
        <v>259215</v>
      </c>
      <c r="G27" s="152" t="s">
        <v>0</v>
      </c>
      <c r="H27" s="18">
        <f t="shared" si="0"/>
        <v>0</v>
      </c>
      <c r="I27" s="61"/>
      <c r="J27" s="61"/>
    </row>
    <row r="28" spans="1:10" ht="14.25" x14ac:dyDescent="0.2">
      <c r="A28" s="11"/>
      <c r="B28" s="12"/>
      <c r="C28" s="82" t="s">
        <v>9</v>
      </c>
      <c r="D28" s="83"/>
      <c r="E28" s="152" t="s">
        <v>1</v>
      </c>
      <c r="F28" s="84">
        <v>518551</v>
      </c>
      <c r="G28" s="152" t="s">
        <v>0</v>
      </c>
      <c r="H28" s="18">
        <f t="shared" si="0"/>
        <v>0</v>
      </c>
      <c r="I28" s="61"/>
      <c r="J28" s="61"/>
    </row>
    <row r="29" spans="1:10" ht="14.25" x14ac:dyDescent="0.2">
      <c r="A29" s="11"/>
      <c r="B29" s="12"/>
      <c r="C29" s="82" t="s">
        <v>10</v>
      </c>
      <c r="D29" s="83"/>
      <c r="E29" s="152" t="s">
        <v>1</v>
      </c>
      <c r="F29" s="84">
        <v>259236</v>
      </c>
      <c r="G29" s="152" t="s">
        <v>0</v>
      </c>
      <c r="H29" s="18">
        <f t="shared" si="0"/>
        <v>0</v>
      </c>
      <c r="I29" s="61"/>
      <c r="J29" s="61"/>
    </row>
    <row r="30" spans="1:10" ht="14.25" x14ac:dyDescent="0.2">
      <c r="A30" s="11"/>
      <c r="B30" s="12"/>
      <c r="C30" s="82" t="s">
        <v>11</v>
      </c>
      <c r="D30" s="83"/>
      <c r="E30" s="152" t="s">
        <v>1</v>
      </c>
      <c r="F30" s="84">
        <v>518483</v>
      </c>
      <c r="G30" s="152" t="s">
        <v>0</v>
      </c>
      <c r="H30" s="18">
        <f t="shared" si="0"/>
        <v>0</v>
      </c>
      <c r="I30" s="61"/>
      <c r="J30" s="61"/>
    </row>
    <row r="31" spans="1:10" ht="14.25" x14ac:dyDescent="0.2">
      <c r="A31" s="11"/>
      <c r="B31" s="12"/>
      <c r="C31" s="82" t="s">
        <v>12</v>
      </c>
      <c r="D31" s="83"/>
      <c r="E31" s="152" t="s">
        <v>1</v>
      </c>
      <c r="F31" s="84">
        <v>259241</v>
      </c>
      <c r="G31" s="152" t="s">
        <v>0</v>
      </c>
      <c r="H31" s="18">
        <f t="shared" si="0"/>
        <v>0</v>
      </c>
      <c r="I31" s="61"/>
      <c r="J31" s="61"/>
    </row>
    <row r="32" spans="1:10" ht="15" x14ac:dyDescent="0.25">
      <c r="A32" s="26"/>
      <c r="B32" s="12"/>
      <c r="C32" s="82" t="s">
        <v>37</v>
      </c>
      <c r="D32" s="85"/>
      <c r="E32" s="152" t="s">
        <v>1</v>
      </c>
      <c r="F32" s="84">
        <v>714</v>
      </c>
      <c r="G32" s="152" t="s">
        <v>0</v>
      </c>
      <c r="H32" s="18">
        <f t="shared" si="0"/>
        <v>0</v>
      </c>
      <c r="I32" s="61"/>
      <c r="J32" s="61"/>
    </row>
    <row r="33" spans="1:10" ht="15" x14ac:dyDescent="0.25">
      <c r="A33" s="11"/>
      <c r="B33" s="11"/>
      <c r="C33" s="12"/>
      <c r="D33" s="163" t="s">
        <v>38</v>
      </c>
      <c r="E33" s="163"/>
      <c r="F33" s="163"/>
      <c r="G33" s="153" t="s">
        <v>0</v>
      </c>
      <c r="H33" s="74">
        <f>H26+H28+H29+H30+H31+H32+H27</f>
        <v>0</v>
      </c>
      <c r="I33" s="61"/>
      <c r="J33" s="61"/>
    </row>
    <row r="34" spans="1:10" ht="15" x14ac:dyDescent="0.25">
      <c r="A34" s="11"/>
      <c r="B34" s="11"/>
      <c r="C34" s="11"/>
      <c r="D34" s="35"/>
      <c r="E34" s="11"/>
      <c r="F34" s="50"/>
      <c r="G34" s="152"/>
      <c r="H34" s="11"/>
      <c r="I34" s="61"/>
      <c r="J34" s="61"/>
    </row>
    <row r="35" spans="1:10" ht="14.1" customHeight="1" x14ac:dyDescent="0.25">
      <c r="A35" s="73"/>
      <c r="B35" s="86"/>
      <c r="C35" s="86"/>
      <c r="D35" s="135" t="s">
        <v>66</v>
      </c>
      <c r="E35" s="135"/>
      <c r="F35" s="135"/>
      <c r="G35" s="153" t="s">
        <v>0</v>
      </c>
      <c r="H35" s="81">
        <f>H18+H21+H24+H33</f>
        <v>0</v>
      </c>
      <c r="I35" s="61"/>
      <c r="J35" s="61"/>
    </row>
    <row r="36" spans="1:10" ht="45" x14ac:dyDescent="0.25">
      <c r="A36" s="32" t="s">
        <v>39</v>
      </c>
      <c r="B36" s="11"/>
      <c r="C36" s="174"/>
      <c r="D36" s="174"/>
      <c r="E36" s="11"/>
      <c r="F36" s="36" t="s">
        <v>41</v>
      </c>
      <c r="G36" s="152"/>
      <c r="H36" s="11"/>
      <c r="I36" s="61"/>
      <c r="J36" s="61"/>
    </row>
    <row r="37" spans="1:10" ht="14.25" x14ac:dyDescent="0.2">
      <c r="A37" s="11"/>
      <c r="B37" s="11"/>
      <c r="C37" s="82" t="s">
        <v>40</v>
      </c>
      <c r="D37" s="103"/>
      <c r="E37" s="152" t="s">
        <v>1</v>
      </c>
      <c r="F37" s="79">
        <v>6.69</v>
      </c>
      <c r="G37" s="152" t="s">
        <v>0</v>
      </c>
      <c r="H37" s="16">
        <f>D37*F37</f>
        <v>0</v>
      </c>
      <c r="I37" s="61"/>
      <c r="J37" s="61"/>
    </row>
    <row r="38" spans="1:10" ht="14.25" x14ac:dyDescent="0.2">
      <c r="A38" s="11"/>
      <c r="B38" s="11"/>
      <c r="C38" s="11"/>
      <c r="E38" s="155"/>
      <c r="F38" s="37"/>
      <c r="G38" s="152"/>
      <c r="H38" s="88"/>
      <c r="I38" s="61"/>
      <c r="J38" s="61"/>
    </row>
    <row r="39" spans="1:10" ht="15" x14ac:dyDescent="0.25">
      <c r="A39" s="11"/>
      <c r="B39" s="11"/>
      <c r="C39" s="89" t="s">
        <v>68</v>
      </c>
      <c r="D39" s="87"/>
      <c r="E39" s="155"/>
      <c r="F39" s="37"/>
      <c r="G39" s="152"/>
      <c r="I39" s="61"/>
      <c r="J39" s="61"/>
    </row>
    <row r="40" spans="1:10" ht="14.25" x14ac:dyDescent="0.2">
      <c r="A40" s="11"/>
      <c r="B40" s="11"/>
      <c r="C40" s="82" t="s">
        <v>74</v>
      </c>
      <c r="D40" s="151"/>
      <c r="E40" s="152" t="s">
        <v>1</v>
      </c>
      <c r="F40" s="16">
        <v>63.26</v>
      </c>
      <c r="G40" s="152" t="s">
        <v>0</v>
      </c>
      <c r="H40" s="16">
        <f>D40*F40</f>
        <v>0</v>
      </c>
      <c r="I40" s="61"/>
      <c r="J40" s="61"/>
    </row>
    <row r="41" spans="1:10" ht="15" x14ac:dyDescent="0.25">
      <c r="A41" s="11"/>
      <c r="B41" s="11"/>
      <c r="C41" s="87"/>
      <c r="D41" s="87"/>
      <c r="E41" s="11"/>
      <c r="F41" s="37"/>
      <c r="G41" s="152"/>
      <c r="H41" s="37"/>
      <c r="I41" s="61"/>
      <c r="J41" s="61"/>
    </row>
    <row r="42" spans="1:10" ht="15" x14ac:dyDescent="0.25">
      <c r="A42" s="11"/>
      <c r="B42" s="11"/>
      <c r="C42" s="176" t="s">
        <v>69</v>
      </c>
      <c r="D42" s="176"/>
      <c r="E42" s="176"/>
      <c r="F42" s="176"/>
      <c r="G42" s="153" t="s">
        <v>0</v>
      </c>
      <c r="H42" s="81">
        <f>H37+H40</f>
        <v>0</v>
      </c>
      <c r="I42" s="61"/>
      <c r="J42" s="61"/>
    </row>
    <row r="43" spans="1:10" ht="15" x14ac:dyDescent="0.25">
      <c r="A43" s="11"/>
      <c r="B43" s="11"/>
      <c r="C43" s="11"/>
      <c r="D43" s="43"/>
      <c r="E43" s="43"/>
      <c r="F43" s="43"/>
      <c r="G43" s="11"/>
      <c r="H43" s="37"/>
      <c r="I43" s="61"/>
      <c r="J43" s="61"/>
    </row>
    <row r="44" spans="1:10" ht="15" x14ac:dyDescent="0.25">
      <c r="A44" s="73" t="s">
        <v>86</v>
      </c>
      <c r="B44" s="73"/>
      <c r="C44" s="73"/>
      <c r="D44" s="122" t="s">
        <v>87</v>
      </c>
      <c r="E44" s="73"/>
      <c r="F44" s="136"/>
      <c r="G44" s="73"/>
      <c r="H44" s="81">
        <f>H35+H42</f>
        <v>0</v>
      </c>
      <c r="I44" s="61"/>
      <c r="J44" s="61"/>
    </row>
    <row r="45" spans="1:10" ht="15" x14ac:dyDescent="0.25">
      <c r="A45" s="26"/>
      <c r="B45" s="11"/>
      <c r="C45" s="11"/>
      <c r="D45" s="35"/>
      <c r="E45" s="11"/>
      <c r="F45" s="50"/>
      <c r="G45" s="11"/>
      <c r="H45" s="37"/>
      <c r="I45" s="61"/>
      <c r="J45" s="61"/>
    </row>
    <row r="46" spans="1:10" ht="15" x14ac:dyDescent="0.25">
      <c r="A46" s="104" t="s">
        <v>70</v>
      </c>
      <c r="B46" s="105"/>
      <c r="C46" s="105"/>
      <c r="D46" s="106"/>
      <c r="E46" s="105"/>
      <c r="F46" s="107"/>
      <c r="G46" s="105"/>
      <c r="H46" s="108"/>
      <c r="I46" s="61"/>
      <c r="J46" s="61"/>
    </row>
    <row r="47" spans="1:10" ht="15" x14ac:dyDescent="0.25">
      <c r="A47" s="109"/>
      <c r="B47" s="110"/>
      <c r="C47" s="110"/>
      <c r="D47" s="111"/>
      <c r="E47" s="110"/>
      <c r="F47" s="112" t="s">
        <v>63</v>
      </c>
      <c r="G47" s="113"/>
      <c r="H47" s="114"/>
      <c r="I47" s="61"/>
      <c r="J47" s="61"/>
    </row>
    <row r="48" spans="1:10" ht="15" x14ac:dyDescent="0.25">
      <c r="A48" s="109"/>
      <c r="B48" s="110"/>
      <c r="C48" s="110"/>
      <c r="D48" s="111"/>
      <c r="E48" s="110"/>
      <c r="F48" s="115" t="s">
        <v>71</v>
      </c>
      <c r="G48" s="110"/>
      <c r="H48" s="116">
        <f>H44</f>
        <v>0</v>
      </c>
      <c r="I48" s="61"/>
      <c r="J48" s="61"/>
    </row>
    <row r="49" spans="1:10" ht="15" x14ac:dyDescent="0.25">
      <c r="A49" s="109"/>
      <c r="B49" s="110"/>
      <c r="C49" s="110"/>
      <c r="D49" s="111"/>
      <c r="E49" s="110"/>
      <c r="F49" s="117" t="s">
        <v>72</v>
      </c>
      <c r="G49" s="113"/>
      <c r="H49" s="114">
        <f>TEMP!J42</f>
        <v>0</v>
      </c>
      <c r="I49" s="61"/>
      <c r="J49" s="61"/>
    </row>
    <row r="50" spans="1:10" ht="15" x14ac:dyDescent="0.25">
      <c r="A50" s="118"/>
      <c r="B50" s="113"/>
      <c r="C50" s="113"/>
      <c r="D50" s="119"/>
      <c r="E50" s="113"/>
      <c r="F50" s="112" t="s">
        <v>73</v>
      </c>
      <c r="G50" s="147"/>
      <c r="H50" s="148">
        <f>SUM(H48:H49)</f>
        <v>0</v>
      </c>
      <c r="I50" s="61"/>
      <c r="J50" s="61"/>
    </row>
    <row r="51" spans="1:10" ht="15" x14ac:dyDescent="0.25">
      <c r="A51" s="11" t="s">
        <v>7</v>
      </c>
      <c r="B51" s="11"/>
      <c r="C51" s="11"/>
      <c r="D51" s="35"/>
      <c r="E51" s="11"/>
      <c r="F51" s="36"/>
      <c r="G51" s="11"/>
      <c r="H51" s="37"/>
      <c r="I51" s="61"/>
      <c r="J51" s="61"/>
    </row>
    <row r="52" spans="1:10" ht="17.25" x14ac:dyDescent="0.25">
      <c r="A52" s="11" t="s">
        <v>30</v>
      </c>
      <c r="B52" s="11"/>
      <c r="C52" s="11"/>
      <c r="D52" s="11"/>
      <c r="E52" s="11"/>
      <c r="F52" s="40"/>
      <c r="G52" s="26"/>
      <c r="H52" s="41"/>
      <c r="I52" s="61"/>
      <c r="J52" s="61"/>
    </row>
    <row r="53" spans="1:10" ht="12.75" customHeight="1" x14ac:dyDescent="0.2">
      <c r="A53" s="175" t="s">
        <v>32</v>
      </c>
      <c r="B53" s="175"/>
      <c r="C53" s="175"/>
      <c r="D53" s="175"/>
      <c r="E53" s="175"/>
      <c r="F53" s="175"/>
      <c r="G53" s="175"/>
      <c r="H53" s="175"/>
      <c r="I53" s="102"/>
      <c r="J53" s="102"/>
    </row>
    <row r="54" spans="1:10" ht="12.75" customHeight="1" x14ac:dyDescent="0.2">
      <c r="A54" s="175"/>
      <c r="B54" s="175"/>
      <c r="C54" s="175"/>
      <c r="D54" s="175"/>
      <c r="E54" s="175"/>
      <c r="F54" s="175"/>
      <c r="G54" s="175"/>
      <c r="H54" s="175"/>
      <c r="I54" s="102"/>
      <c r="J54" s="102"/>
    </row>
    <row r="55" spans="1:10" ht="12.75" customHeight="1" x14ac:dyDescent="0.2">
      <c r="A55" s="175"/>
      <c r="B55" s="175"/>
      <c r="C55" s="175"/>
      <c r="D55" s="175"/>
      <c r="E55" s="175"/>
      <c r="F55" s="175"/>
      <c r="G55" s="175"/>
      <c r="H55" s="175"/>
      <c r="I55" s="102"/>
      <c r="J55" s="102"/>
    </row>
    <row r="56" spans="1:10" ht="12.75" customHeight="1" x14ac:dyDescent="0.2">
      <c r="A56" s="175"/>
      <c r="B56" s="175"/>
      <c r="C56" s="175"/>
      <c r="D56" s="175"/>
      <c r="E56" s="175"/>
      <c r="F56" s="175"/>
      <c r="G56" s="175"/>
      <c r="H56" s="175"/>
      <c r="I56" s="102"/>
      <c r="J56" s="102"/>
    </row>
    <row r="57" spans="1:10" ht="12.75" customHeight="1" x14ac:dyDescent="0.2">
      <c r="A57" s="175"/>
      <c r="B57" s="175"/>
      <c r="C57" s="175"/>
      <c r="D57" s="175"/>
      <c r="E57" s="175"/>
      <c r="F57" s="175"/>
      <c r="G57" s="175"/>
      <c r="H57" s="175"/>
      <c r="I57" s="102"/>
      <c r="J57" s="102"/>
    </row>
    <row r="58" spans="1:10" ht="12.75" customHeight="1" x14ac:dyDescent="0.2">
      <c r="A58" s="175"/>
      <c r="B58" s="175"/>
      <c r="C58" s="175"/>
      <c r="D58" s="175"/>
      <c r="E58" s="175"/>
      <c r="F58" s="175"/>
      <c r="G58" s="175"/>
      <c r="H58" s="175"/>
      <c r="I58" s="102"/>
      <c r="J58" s="102"/>
    </row>
    <row r="59" spans="1:10" ht="14.25" x14ac:dyDescent="0.2">
      <c r="A59" s="175"/>
      <c r="B59" s="175"/>
      <c r="C59" s="175"/>
      <c r="D59" s="175"/>
      <c r="E59" s="175"/>
      <c r="F59" s="175"/>
      <c r="G59" s="175"/>
      <c r="H59" s="175"/>
      <c r="I59" s="102"/>
      <c r="J59" s="102"/>
    </row>
  </sheetData>
  <mergeCells count="17">
    <mergeCell ref="D24:F24"/>
    <mergeCell ref="D33:F33"/>
    <mergeCell ref="C36:D36"/>
    <mergeCell ref="A53:H59"/>
    <mergeCell ref="C42:F42"/>
    <mergeCell ref="D21:F21"/>
    <mergeCell ref="A1:H1"/>
    <mergeCell ref="A3:H3"/>
    <mergeCell ref="B4:H4"/>
    <mergeCell ref="B5:H5"/>
    <mergeCell ref="B6:H6"/>
    <mergeCell ref="D8:H8"/>
    <mergeCell ref="B15:C15"/>
    <mergeCell ref="B16:C16"/>
    <mergeCell ref="B17:C17"/>
    <mergeCell ref="D18:F18"/>
    <mergeCell ref="A2:H2"/>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4"/>
  <sheetViews>
    <sheetView workbookViewId="0">
      <selection activeCell="F22" sqref="F22"/>
    </sheetView>
  </sheetViews>
  <sheetFormatPr defaultColWidth="8.85546875" defaultRowHeight="14.25" x14ac:dyDescent="0.2"/>
  <cols>
    <col min="1" max="1" width="24" style="11" customWidth="1"/>
    <col min="2" max="2" width="24.42578125" style="11" customWidth="1"/>
    <col min="3" max="3" width="27.7109375" style="11" customWidth="1"/>
    <col min="4" max="4" width="19.85546875" style="11" customWidth="1"/>
    <col min="5" max="5" width="4.140625" style="11" customWidth="1"/>
    <col min="6" max="6" width="18.7109375" style="15" customWidth="1"/>
    <col min="7" max="7" width="4" style="15" customWidth="1"/>
    <col min="8" max="8" width="18.7109375" style="15" customWidth="1"/>
    <col min="9" max="9" width="3.140625" style="11" customWidth="1"/>
    <col min="10" max="10" width="20.7109375" style="11" customWidth="1"/>
    <col min="11" max="16384" width="8.85546875" style="11"/>
  </cols>
  <sheetData>
    <row r="1" spans="1:10" customFormat="1" ht="26.25" x14ac:dyDescent="0.4">
      <c r="A1" s="164" t="s">
        <v>19</v>
      </c>
      <c r="B1" s="164"/>
      <c r="C1" s="164"/>
      <c r="D1" s="164"/>
      <c r="E1" s="164"/>
      <c r="F1" s="164"/>
      <c r="G1" s="164"/>
      <c r="H1" s="164"/>
      <c r="I1" s="164"/>
      <c r="J1" s="164"/>
    </row>
    <row r="2" spans="1:10" customFormat="1" ht="20.25" customHeight="1" x14ac:dyDescent="0.3">
      <c r="A2" s="173" t="s">
        <v>91</v>
      </c>
      <c r="B2" s="173"/>
      <c r="C2" s="173"/>
      <c r="D2" s="173"/>
      <c r="E2" s="173"/>
      <c r="F2" s="173"/>
      <c r="G2" s="173"/>
      <c r="H2" s="173"/>
      <c r="I2" s="173"/>
      <c r="J2" s="173"/>
    </row>
    <row r="3" spans="1:10" customFormat="1" ht="25.5" customHeight="1" x14ac:dyDescent="0.2">
      <c r="A3" s="178" t="s">
        <v>4</v>
      </c>
      <c r="B3" s="178"/>
      <c r="C3" s="178"/>
      <c r="D3" s="178"/>
      <c r="E3" s="178"/>
      <c r="F3" s="178"/>
      <c r="G3" s="178"/>
      <c r="H3" s="178"/>
      <c r="I3" s="178"/>
      <c r="J3" s="178"/>
    </row>
    <row r="4" spans="1:10" customFormat="1" ht="15" x14ac:dyDescent="0.2">
      <c r="A4" s="1" t="s">
        <v>3</v>
      </c>
      <c r="B4" s="166"/>
      <c r="C4" s="180"/>
      <c r="D4" s="180"/>
      <c r="E4" s="180"/>
      <c r="F4" s="180"/>
      <c r="G4" s="180"/>
      <c r="H4" s="180"/>
      <c r="I4" s="180"/>
      <c r="J4" s="180"/>
    </row>
    <row r="5" spans="1:10" customFormat="1" ht="15" x14ac:dyDescent="0.2">
      <c r="A5" s="1" t="s">
        <v>5</v>
      </c>
      <c r="B5" s="168"/>
      <c r="C5" s="181"/>
      <c r="D5" s="181"/>
      <c r="E5" s="181"/>
      <c r="F5" s="181"/>
      <c r="G5" s="181"/>
      <c r="H5" s="181"/>
      <c r="I5" s="181"/>
      <c r="J5" s="181"/>
    </row>
    <row r="6" spans="1:10" customFormat="1" ht="15" x14ac:dyDescent="0.2">
      <c r="A6" s="1" t="s">
        <v>6</v>
      </c>
      <c r="B6" s="170"/>
      <c r="C6" s="182"/>
      <c r="D6" s="182"/>
      <c r="E6" s="182"/>
      <c r="F6" s="182"/>
      <c r="G6" s="182"/>
      <c r="H6" s="182"/>
      <c r="I6" s="182"/>
      <c r="J6" s="182"/>
    </row>
    <row r="7" spans="1:10" customFormat="1" ht="15" x14ac:dyDescent="0.2">
      <c r="A7" s="1" t="s">
        <v>42</v>
      </c>
      <c r="B7" s="101"/>
      <c r="C7" s="90" t="s">
        <v>46</v>
      </c>
      <c r="D7" s="92"/>
      <c r="E7" s="92"/>
      <c r="F7" s="92"/>
      <c r="G7" s="92"/>
      <c r="H7" s="92"/>
      <c r="I7" s="92"/>
      <c r="J7" s="92"/>
    </row>
    <row r="8" spans="1:10" customFormat="1" ht="15" x14ac:dyDescent="0.2">
      <c r="A8" s="1" t="s">
        <v>2</v>
      </c>
      <c r="B8" s="8"/>
      <c r="C8" s="1" t="s">
        <v>29</v>
      </c>
      <c r="D8" s="170"/>
      <c r="E8" s="170"/>
      <c r="F8" s="170"/>
      <c r="G8" s="170"/>
      <c r="H8" s="170"/>
      <c r="I8" s="170"/>
      <c r="J8" s="170"/>
    </row>
    <row r="9" spans="1:10" customFormat="1" ht="9" customHeight="1" x14ac:dyDescent="0.2">
      <c r="A9" s="2"/>
      <c r="B9" s="2"/>
      <c r="C9" s="2"/>
      <c r="D9" s="2"/>
      <c r="E9" s="2"/>
      <c r="F9" s="5"/>
      <c r="G9" s="5"/>
      <c r="H9" s="5"/>
      <c r="I9" s="2"/>
      <c r="J9" s="2"/>
    </row>
    <row r="10" spans="1:10" customFormat="1" ht="9.75" customHeight="1" x14ac:dyDescent="0.2">
      <c r="A10" s="3"/>
      <c r="B10" s="3"/>
      <c r="C10" s="3"/>
      <c r="D10" s="3"/>
      <c r="E10" s="3"/>
      <c r="F10" s="6"/>
      <c r="G10" s="6"/>
      <c r="H10" s="6"/>
      <c r="I10" s="3"/>
      <c r="J10" s="3"/>
    </row>
    <row r="11" spans="1:10" customFormat="1" ht="1.5" customHeight="1" x14ac:dyDescent="0.2">
      <c r="A11" s="3"/>
      <c r="B11" s="4"/>
      <c r="C11" s="4"/>
      <c r="D11" s="4"/>
      <c r="E11" s="4"/>
      <c r="F11" s="7"/>
      <c r="G11" s="7"/>
      <c r="H11" s="7"/>
      <c r="I11" s="4"/>
      <c r="J11" s="4"/>
    </row>
    <row r="12" spans="1:10" ht="15.75" customHeight="1" x14ac:dyDescent="0.25">
      <c r="A12" s="26" t="s">
        <v>75</v>
      </c>
      <c r="H12" s="14"/>
    </row>
    <row r="13" spans="1:10" ht="15.75" customHeight="1" x14ac:dyDescent="0.25">
      <c r="A13" s="26" t="s">
        <v>76</v>
      </c>
      <c r="H13" s="17"/>
    </row>
    <row r="14" spans="1:10" ht="15.75" customHeight="1" x14ac:dyDescent="0.2">
      <c r="A14" s="11" t="s">
        <v>31</v>
      </c>
    </row>
    <row r="15" spans="1:10" ht="15" x14ac:dyDescent="0.25">
      <c r="A15" s="26"/>
      <c r="D15" s="177" t="s">
        <v>20</v>
      </c>
      <c r="E15" s="177"/>
      <c r="F15" s="177"/>
      <c r="G15" s="10"/>
      <c r="H15" s="15">
        <f>(H12+H13)/50</f>
        <v>0</v>
      </c>
    </row>
    <row r="16" spans="1:10" ht="6.75" customHeight="1" x14ac:dyDescent="0.25">
      <c r="A16" s="26"/>
      <c r="F16" s="25"/>
      <c r="G16" s="10"/>
    </row>
    <row r="17" spans="1:10" ht="15" x14ac:dyDescent="0.25">
      <c r="A17" s="53" t="s">
        <v>34</v>
      </c>
      <c r="B17" s="54"/>
      <c r="C17" s="55"/>
      <c r="D17" s="54" t="s">
        <v>84</v>
      </c>
      <c r="E17" s="54"/>
      <c r="F17" s="17">
        <f>C17/43560</f>
        <v>0</v>
      </c>
      <c r="G17" s="54" t="s">
        <v>83</v>
      </c>
      <c r="H17" s="56"/>
    </row>
    <row r="18" spans="1:10" x14ac:dyDescent="0.2">
      <c r="A18" s="57" t="s">
        <v>35</v>
      </c>
      <c r="B18" s="22"/>
      <c r="C18" s="22"/>
      <c r="D18" s="22"/>
      <c r="E18" s="22"/>
      <c r="F18" s="14"/>
      <c r="G18" s="22"/>
      <c r="H18" s="58"/>
    </row>
    <row r="19" spans="1:10" ht="7.5" customHeight="1" x14ac:dyDescent="0.25">
      <c r="A19" s="26"/>
      <c r="C19" s="174"/>
      <c r="D19" s="179"/>
      <c r="J19" s="26"/>
    </row>
    <row r="20" spans="1:10" ht="15.75" customHeight="1" x14ac:dyDescent="0.25">
      <c r="A20" s="26" t="s">
        <v>33</v>
      </c>
    </row>
    <row r="21" spans="1:10" ht="59.25" customHeight="1" x14ac:dyDescent="0.25">
      <c r="A21" s="27" t="s">
        <v>17</v>
      </c>
      <c r="B21" s="28"/>
      <c r="C21" s="28"/>
      <c r="D21" s="9" t="s">
        <v>67</v>
      </c>
      <c r="E21" s="29"/>
      <c r="F21" s="30" t="s">
        <v>13</v>
      </c>
      <c r="G21" s="30"/>
      <c r="H21" s="30" t="s">
        <v>20</v>
      </c>
      <c r="I21" s="31"/>
      <c r="J21" s="29" t="s">
        <v>18</v>
      </c>
    </row>
    <row r="22" spans="1:10" ht="15" x14ac:dyDescent="0.25">
      <c r="A22" s="32" t="s">
        <v>21</v>
      </c>
      <c r="B22" s="171" t="s">
        <v>14</v>
      </c>
      <c r="C22" s="171"/>
      <c r="D22" s="14"/>
      <c r="E22" s="152" t="s">
        <v>1</v>
      </c>
      <c r="F22" s="71">
        <f>PERM!F15</f>
        <v>26953</v>
      </c>
      <c r="G22" s="152" t="s">
        <v>1</v>
      </c>
      <c r="H22" s="14">
        <f>H15</f>
        <v>0</v>
      </c>
      <c r="I22" s="152" t="s">
        <v>0</v>
      </c>
      <c r="J22" s="16">
        <f>D22*F22*H22</f>
        <v>0</v>
      </c>
    </row>
    <row r="23" spans="1:10" x14ac:dyDescent="0.2">
      <c r="A23" s="33"/>
      <c r="B23" s="171" t="s">
        <v>16</v>
      </c>
      <c r="C23" s="171"/>
      <c r="D23" s="17"/>
      <c r="E23" s="152" t="s">
        <v>1</v>
      </c>
      <c r="F23" s="71">
        <f>PERM!F16</f>
        <v>18598</v>
      </c>
      <c r="G23" s="152" t="s">
        <v>1</v>
      </c>
      <c r="H23" s="17">
        <f>H15</f>
        <v>0</v>
      </c>
      <c r="I23" s="152" t="s">
        <v>0</v>
      </c>
      <c r="J23" s="18">
        <f>D23*F23*H23</f>
        <v>0</v>
      </c>
    </row>
    <row r="24" spans="1:10" x14ac:dyDescent="0.2">
      <c r="A24" s="33"/>
      <c r="B24" s="171" t="s">
        <v>15</v>
      </c>
      <c r="C24" s="171"/>
      <c r="D24" s="17"/>
      <c r="E24" s="152" t="s">
        <v>1</v>
      </c>
      <c r="F24" s="71">
        <f>PERM!F17</f>
        <v>6740</v>
      </c>
      <c r="G24" s="152" t="s">
        <v>1</v>
      </c>
      <c r="H24" s="17">
        <f>H15</f>
        <v>0</v>
      </c>
      <c r="I24" s="156" t="s">
        <v>0</v>
      </c>
      <c r="J24" s="19">
        <f>D24*F24*H24</f>
        <v>0</v>
      </c>
    </row>
    <row r="25" spans="1:10" ht="15" x14ac:dyDescent="0.25">
      <c r="F25" s="183" t="s">
        <v>25</v>
      </c>
      <c r="G25" s="183"/>
      <c r="H25" s="183"/>
      <c r="I25" s="157"/>
      <c r="J25" s="149">
        <f>J22+J23+J24</f>
        <v>0</v>
      </c>
    </row>
    <row r="26" spans="1:10" ht="15.75" customHeight="1" x14ac:dyDescent="0.25">
      <c r="A26" s="34"/>
      <c r="B26" s="13"/>
      <c r="C26" s="13"/>
      <c r="D26" s="13"/>
      <c r="E26" s="13"/>
      <c r="F26" s="20"/>
      <c r="G26" s="20"/>
      <c r="H26" s="20"/>
      <c r="I26" s="158"/>
      <c r="J26" s="21"/>
    </row>
    <row r="27" spans="1:10" ht="15" x14ac:dyDescent="0.25">
      <c r="A27" s="32" t="s">
        <v>22</v>
      </c>
      <c r="D27" s="17"/>
      <c r="E27" s="152" t="s">
        <v>1</v>
      </c>
      <c r="F27" s="71">
        <f>PERM!F20</f>
        <v>84958</v>
      </c>
      <c r="G27" s="152" t="s">
        <v>1</v>
      </c>
      <c r="H27" s="60">
        <f>H15</f>
        <v>0</v>
      </c>
      <c r="I27" s="152" t="s">
        <v>0</v>
      </c>
      <c r="J27" s="16">
        <f>D27*F27*H27</f>
        <v>0</v>
      </c>
    </row>
    <row r="28" spans="1:10" ht="15" x14ac:dyDescent="0.25">
      <c r="F28" s="183" t="s">
        <v>26</v>
      </c>
      <c r="G28" s="184"/>
      <c r="H28" s="184"/>
      <c r="I28" s="157"/>
      <c r="J28" s="150">
        <f>J27</f>
        <v>0</v>
      </c>
    </row>
    <row r="29" spans="1:10" ht="15.75" customHeight="1" x14ac:dyDescent="0.25">
      <c r="A29" s="34"/>
      <c r="B29" s="13"/>
      <c r="C29" s="13"/>
      <c r="D29" s="13"/>
      <c r="E29" s="13"/>
      <c r="F29" s="20"/>
      <c r="G29" s="20"/>
      <c r="H29" s="20"/>
      <c r="I29" s="158"/>
      <c r="J29" s="21"/>
    </row>
    <row r="30" spans="1:10" ht="15" x14ac:dyDescent="0.25">
      <c r="A30" s="32" t="s">
        <v>23</v>
      </c>
      <c r="D30" s="17"/>
      <c r="E30" s="152" t="s">
        <v>1</v>
      </c>
      <c r="F30" s="71">
        <f>PERM!F23</f>
        <v>85162</v>
      </c>
      <c r="G30" s="152" t="s">
        <v>1</v>
      </c>
      <c r="H30" s="60">
        <f>H15</f>
        <v>0</v>
      </c>
      <c r="I30" s="152" t="s">
        <v>0</v>
      </c>
      <c r="J30" s="16">
        <f>D30*F30*H30</f>
        <v>0</v>
      </c>
    </row>
    <row r="31" spans="1:10" ht="15" x14ac:dyDescent="0.25">
      <c r="A31" s="26"/>
      <c r="F31" s="183" t="s">
        <v>27</v>
      </c>
      <c r="G31" s="184"/>
      <c r="H31" s="184"/>
      <c r="I31" s="157"/>
      <c r="J31" s="149">
        <f>J30</f>
        <v>0</v>
      </c>
    </row>
    <row r="32" spans="1:10" ht="9.75" customHeight="1" x14ac:dyDescent="0.25">
      <c r="A32" s="34"/>
      <c r="B32" s="13"/>
      <c r="C32" s="13"/>
      <c r="D32" s="13"/>
      <c r="E32" s="13"/>
      <c r="F32" s="20"/>
      <c r="G32" s="20"/>
      <c r="H32" s="20"/>
      <c r="I32" s="158"/>
      <c r="J32" s="21"/>
    </row>
    <row r="33" spans="1:10" ht="15" x14ac:dyDescent="0.25">
      <c r="A33" s="32" t="s">
        <v>24</v>
      </c>
      <c r="B33" s="12"/>
      <c r="C33" s="82" t="s">
        <v>77</v>
      </c>
      <c r="D33" s="83"/>
      <c r="E33" s="152" t="s">
        <v>1</v>
      </c>
      <c r="F33" s="71">
        <f>PERM!F26</f>
        <v>259215</v>
      </c>
      <c r="G33" s="152" t="s">
        <v>1</v>
      </c>
      <c r="H33" s="60">
        <f>H15</f>
        <v>0</v>
      </c>
      <c r="I33" s="152" t="s">
        <v>0</v>
      </c>
      <c r="J33" s="16">
        <f t="shared" ref="J33:J39" si="0">D33*F33*H33</f>
        <v>0</v>
      </c>
    </row>
    <row r="34" spans="1:10" ht="15" x14ac:dyDescent="0.25">
      <c r="A34" s="32"/>
      <c r="B34" s="12"/>
      <c r="C34" s="82" t="s">
        <v>78</v>
      </c>
      <c r="D34" s="83"/>
      <c r="E34" s="152" t="s">
        <v>1</v>
      </c>
      <c r="F34" s="71">
        <f>PERM!F27</f>
        <v>259215</v>
      </c>
      <c r="G34" s="152" t="s">
        <v>1</v>
      </c>
      <c r="H34" s="60">
        <f>H15</f>
        <v>0</v>
      </c>
      <c r="I34" s="152" t="s">
        <v>0</v>
      </c>
      <c r="J34" s="16">
        <f t="shared" si="0"/>
        <v>0</v>
      </c>
    </row>
    <row r="35" spans="1:10" x14ac:dyDescent="0.2">
      <c r="B35" s="12"/>
      <c r="C35" s="82" t="s">
        <v>9</v>
      </c>
      <c r="D35" s="83"/>
      <c r="E35" s="152" t="s">
        <v>1</v>
      </c>
      <c r="F35" s="71">
        <f>PERM!F28</f>
        <v>518551</v>
      </c>
      <c r="G35" s="152" t="s">
        <v>1</v>
      </c>
      <c r="H35" s="59">
        <f>H15</f>
        <v>0</v>
      </c>
      <c r="I35" s="152" t="s">
        <v>0</v>
      </c>
      <c r="J35" s="16">
        <f t="shared" si="0"/>
        <v>0</v>
      </c>
    </row>
    <row r="36" spans="1:10" x14ac:dyDescent="0.2">
      <c r="B36" s="12"/>
      <c r="C36" s="82" t="s">
        <v>10</v>
      </c>
      <c r="D36" s="83"/>
      <c r="E36" s="152" t="s">
        <v>1</v>
      </c>
      <c r="F36" s="71">
        <f>PERM!F29</f>
        <v>259236</v>
      </c>
      <c r="G36" s="152" t="s">
        <v>1</v>
      </c>
      <c r="H36" s="59">
        <f>H15</f>
        <v>0</v>
      </c>
      <c r="I36" s="152" t="s">
        <v>0</v>
      </c>
      <c r="J36" s="16">
        <f t="shared" si="0"/>
        <v>0</v>
      </c>
    </row>
    <row r="37" spans="1:10" x14ac:dyDescent="0.2">
      <c r="B37" s="12"/>
      <c r="C37" s="82" t="s">
        <v>11</v>
      </c>
      <c r="D37" s="83"/>
      <c r="E37" s="152" t="s">
        <v>1</v>
      </c>
      <c r="F37" s="71">
        <f>PERM!F30</f>
        <v>518483</v>
      </c>
      <c r="G37" s="152" t="s">
        <v>1</v>
      </c>
      <c r="H37" s="59">
        <f>H15</f>
        <v>0</v>
      </c>
      <c r="I37" s="152" t="s">
        <v>0</v>
      </c>
      <c r="J37" s="16">
        <f t="shared" si="0"/>
        <v>0</v>
      </c>
    </row>
    <row r="38" spans="1:10" x14ac:dyDescent="0.2">
      <c r="B38" s="12"/>
      <c r="C38" s="82" t="s">
        <v>12</v>
      </c>
      <c r="D38" s="83"/>
      <c r="E38" s="152" t="s">
        <v>1</v>
      </c>
      <c r="F38" s="71">
        <f>PERM!F31</f>
        <v>259241</v>
      </c>
      <c r="G38" s="152" t="s">
        <v>1</v>
      </c>
      <c r="H38" s="59">
        <f>H15</f>
        <v>0</v>
      </c>
      <c r="I38" s="152" t="s">
        <v>0</v>
      </c>
      <c r="J38" s="16">
        <f t="shared" si="0"/>
        <v>0</v>
      </c>
    </row>
    <row r="39" spans="1:10" ht="15" x14ac:dyDescent="0.25">
      <c r="A39" s="26"/>
      <c r="B39" s="12"/>
      <c r="C39" s="82" t="s">
        <v>37</v>
      </c>
      <c r="D39" s="85"/>
      <c r="E39" s="152" t="s">
        <v>1</v>
      </c>
      <c r="F39" s="71">
        <f>PERM!F32</f>
        <v>714</v>
      </c>
      <c r="G39" s="152" t="s">
        <v>1</v>
      </c>
      <c r="H39" s="59">
        <f>H15</f>
        <v>0</v>
      </c>
      <c r="I39" s="152" t="s">
        <v>0</v>
      </c>
      <c r="J39" s="16">
        <f t="shared" si="0"/>
        <v>0</v>
      </c>
    </row>
    <row r="40" spans="1:10" ht="15" x14ac:dyDescent="0.25">
      <c r="C40" s="12"/>
      <c r="D40" s="24"/>
      <c r="E40" s="23"/>
      <c r="F40" s="183" t="s">
        <v>28</v>
      </c>
      <c r="G40" s="184"/>
      <c r="H40" s="184"/>
      <c r="I40" s="157" t="s">
        <v>0</v>
      </c>
      <c r="J40" s="150">
        <f>J33+J35+J36+J37+J38+J39+J34</f>
        <v>0</v>
      </c>
    </row>
    <row r="41" spans="1:10" ht="15.95" customHeight="1" x14ac:dyDescent="0.25">
      <c r="D41" s="35"/>
      <c r="F41" s="36"/>
      <c r="G41" s="36"/>
      <c r="H41" s="36"/>
      <c r="J41" s="37"/>
    </row>
    <row r="42" spans="1:10" ht="15.95" customHeight="1" x14ac:dyDescent="0.25">
      <c r="A42" s="38" t="s">
        <v>85</v>
      </c>
      <c r="B42" s="38"/>
      <c r="C42" s="38"/>
      <c r="D42" s="39"/>
      <c r="E42" s="38"/>
      <c r="F42" s="122" t="s">
        <v>66</v>
      </c>
      <c r="G42" s="135"/>
      <c r="H42" s="135"/>
      <c r="I42" s="38"/>
      <c r="J42" s="150">
        <f>J25+J28+J31+J40</f>
        <v>0</v>
      </c>
    </row>
    <row r="43" spans="1:10" ht="15.95" customHeight="1" x14ac:dyDescent="0.25">
      <c r="D43" s="35"/>
      <c r="F43" s="36"/>
      <c r="G43" s="36"/>
      <c r="H43" s="36"/>
      <c r="J43" s="37"/>
    </row>
    <row r="44" spans="1:10" customFormat="1" ht="15" x14ac:dyDescent="0.25">
      <c r="A44" s="104" t="s">
        <v>70</v>
      </c>
      <c r="B44" s="105"/>
      <c r="C44" s="105"/>
      <c r="D44" s="106"/>
      <c r="E44" s="105"/>
      <c r="F44" s="105"/>
      <c r="G44" s="105"/>
      <c r="H44" s="107"/>
      <c r="I44" s="105"/>
      <c r="J44" s="108"/>
    </row>
    <row r="45" spans="1:10" customFormat="1" ht="15" x14ac:dyDescent="0.25">
      <c r="A45" s="109"/>
      <c r="B45" s="110"/>
      <c r="C45" s="110"/>
      <c r="D45" s="111"/>
      <c r="E45" s="110"/>
      <c r="F45" s="110"/>
      <c r="G45" s="110"/>
      <c r="H45" s="112" t="s">
        <v>63</v>
      </c>
      <c r="I45" s="113"/>
      <c r="J45" s="114"/>
    </row>
    <row r="46" spans="1:10" customFormat="1" ht="15" x14ac:dyDescent="0.25">
      <c r="A46" s="109"/>
      <c r="B46" s="110"/>
      <c r="C46" s="110"/>
      <c r="D46" s="111"/>
      <c r="E46" s="110"/>
      <c r="F46" s="110"/>
      <c r="G46" s="110"/>
      <c r="H46" s="115" t="s">
        <v>71</v>
      </c>
      <c r="I46" s="110"/>
      <c r="J46" s="116">
        <f>PERM!H44</f>
        <v>0</v>
      </c>
    </row>
    <row r="47" spans="1:10" customFormat="1" ht="15" x14ac:dyDescent="0.25">
      <c r="A47" s="109"/>
      <c r="B47" s="110"/>
      <c r="C47" s="110"/>
      <c r="D47" s="111"/>
      <c r="E47" s="110"/>
      <c r="F47" s="110"/>
      <c r="G47" s="110"/>
      <c r="H47" s="117" t="s">
        <v>72</v>
      </c>
      <c r="I47" s="113"/>
      <c r="J47" s="114">
        <f>J42</f>
        <v>0</v>
      </c>
    </row>
    <row r="48" spans="1:10" customFormat="1" ht="15" x14ac:dyDescent="0.25">
      <c r="A48" s="118"/>
      <c r="B48" s="113"/>
      <c r="C48" s="113"/>
      <c r="D48" s="119"/>
      <c r="E48" s="113"/>
      <c r="F48" s="113"/>
      <c r="G48" s="113"/>
      <c r="H48" s="112" t="s">
        <v>73</v>
      </c>
      <c r="I48" s="113"/>
      <c r="J48" s="114">
        <f>SUM(J46:J47)</f>
        <v>0</v>
      </c>
    </row>
    <row r="49" spans="1:11" ht="15.95" customHeight="1" x14ac:dyDescent="0.25">
      <c r="A49" s="11" t="s">
        <v>7</v>
      </c>
      <c r="D49" s="35"/>
      <c r="F49" s="36"/>
      <c r="G49" s="36"/>
      <c r="H49" s="36"/>
      <c r="J49" s="37"/>
    </row>
    <row r="50" spans="1:11" ht="15.95" customHeight="1" x14ac:dyDescent="0.25">
      <c r="A50" s="11" t="s">
        <v>30</v>
      </c>
      <c r="D50" s="35"/>
      <c r="F50" s="36"/>
      <c r="G50" s="36"/>
      <c r="H50" s="36"/>
      <c r="J50" s="37"/>
    </row>
    <row r="51" spans="1:11" ht="15.95" customHeight="1" x14ac:dyDescent="0.2">
      <c r="A51" s="185" t="s">
        <v>32</v>
      </c>
      <c r="B51" s="185"/>
      <c r="C51" s="185"/>
      <c r="D51" s="185"/>
      <c r="E51" s="185"/>
      <c r="F51" s="185"/>
      <c r="G51" s="185"/>
      <c r="H51" s="185"/>
      <c r="I51" s="185"/>
      <c r="J51" s="185"/>
      <c r="K51" s="102"/>
    </row>
    <row r="52" spans="1:11" ht="15.95" customHeight="1" x14ac:dyDescent="0.2">
      <c r="A52" s="185"/>
      <c r="B52" s="185"/>
      <c r="C52" s="185"/>
      <c r="D52" s="185"/>
      <c r="E52" s="185"/>
      <c r="F52" s="185"/>
      <c r="G52" s="185"/>
      <c r="H52" s="185"/>
      <c r="I52" s="185"/>
      <c r="J52" s="185"/>
      <c r="K52" s="102"/>
    </row>
    <row r="53" spans="1:11" ht="15.95" customHeight="1" x14ac:dyDescent="0.2">
      <c r="A53" s="185"/>
      <c r="B53" s="185"/>
      <c r="C53" s="185"/>
      <c r="D53" s="185"/>
      <c r="E53" s="185"/>
      <c r="F53" s="185"/>
      <c r="G53" s="185"/>
      <c r="H53" s="185"/>
      <c r="I53" s="185"/>
      <c r="J53" s="185"/>
      <c r="K53" s="102"/>
    </row>
    <row r="54" spans="1:11" ht="15.95" customHeight="1" x14ac:dyDescent="0.2">
      <c r="A54" s="185"/>
      <c r="B54" s="185"/>
      <c r="C54" s="185"/>
      <c r="D54" s="185"/>
      <c r="E54" s="185"/>
      <c r="F54" s="185"/>
      <c r="G54" s="185"/>
      <c r="H54" s="185"/>
      <c r="I54" s="185"/>
      <c r="J54" s="185"/>
      <c r="K54" s="102"/>
    </row>
    <row r="55" spans="1:11" ht="15.95" customHeight="1" x14ac:dyDescent="0.2">
      <c r="A55" s="185"/>
      <c r="B55" s="185"/>
      <c r="C55" s="185"/>
      <c r="D55" s="185"/>
      <c r="E55" s="185"/>
      <c r="F55" s="185"/>
      <c r="G55" s="185"/>
      <c r="H55" s="185"/>
      <c r="I55" s="185"/>
      <c r="J55" s="185"/>
      <c r="K55" s="102"/>
    </row>
    <row r="56" spans="1:11" ht="15.95" customHeight="1" x14ac:dyDescent="0.2">
      <c r="A56" s="102"/>
      <c r="B56" s="102"/>
      <c r="C56" s="102"/>
      <c r="D56" s="102"/>
      <c r="E56" s="102"/>
      <c r="F56" s="102"/>
      <c r="G56" s="102"/>
      <c r="H56" s="102"/>
      <c r="I56" s="102"/>
      <c r="J56" s="102"/>
      <c r="K56" s="102"/>
    </row>
    <row r="57" spans="1:11" ht="15.95" customHeight="1" x14ac:dyDescent="0.25">
      <c r="D57" s="35"/>
      <c r="F57" s="36"/>
      <c r="G57" s="36"/>
      <c r="H57" s="36"/>
      <c r="J57" s="37"/>
    </row>
    <row r="58" spans="1:11" ht="15.95" customHeight="1" x14ac:dyDescent="0.25">
      <c r="D58" s="35"/>
      <c r="F58" s="36"/>
      <c r="G58" s="36"/>
      <c r="H58" s="36"/>
      <c r="J58" s="37"/>
    </row>
    <row r="59" spans="1:11" ht="15.95" customHeight="1" x14ac:dyDescent="0.2">
      <c r="F59" s="11"/>
      <c r="G59" s="11"/>
      <c r="H59" s="11"/>
    </row>
    <row r="60" spans="1:11" ht="15.95" customHeight="1" x14ac:dyDescent="0.2">
      <c r="F60" s="11"/>
      <c r="G60" s="11"/>
      <c r="H60" s="11"/>
    </row>
    <row r="61" spans="1:11" ht="15.95" customHeight="1" x14ac:dyDescent="0.25">
      <c r="D61" s="35"/>
      <c r="F61" s="36"/>
      <c r="G61" s="36"/>
      <c r="H61" s="36"/>
      <c r="J61" s="37"/>
    </row>
    <row r="62" spans="1:11" ht="15.95" customHeight="1" x14ac:dyDescent="0.25">
      <c r="D62" s="35"/>
      <c r="F62" s="36"/>
      <c r="G62" s="36"/>
      <c r="H62" s="36"/>
      <c r="J62" s="37"/>
    </row>
    <row r="63" spans="1:11" ht="15" x14ac:dyDescent="0.25">
      <c r="F63" s="40"/>
      <c r="G63" s="40"/>
      <c r="H63" s="40"/>
      <c r="I63" s="26"/>
      <c r="J63" s="41"/>
    </row>
    <row r="64" spans="1:11" x14ac:dyDescent="0.2">
      <c r="F64" s="42"/>
      <c r="G64" s="42"/>
      <c r="H64" s="42"/>
    </row>
    <row r="65" spans="1:10" ht="15" x14ac:dyDescent="0.25">
      <c r="F65" s="43"/>
      <c r="G65" s="43"/>
      <c r="H65" s="43"/>
    </row>
    <row r="66" spans="1:10" x14ac:dyDescent="0.2">
      <c r="F66" s="37"/>
      <c r="G66" s="37"/>
      <c r="H66" s="37"/>
    </row>
    <row r="67" spans="1:10" ht="18" customHeight="1" x14ac:dyDescent="0.2">
      <c r="F67" s="37"/>
      <c r="G67" s="37"/>
      <c r="H67" s="37"/>
      <c r="J67" s="44"/>
    </row>
    <row r="68" spans="1:10" ht="20.25" customHeight="1" x14ac:dyDescent="0.2">
      <c r="A68" s="45"/>
      <c r="F68" s="37"/>
      <c r="G68" s="37"/>
      <c r="H68" s="37"/>
      <c r="J68" s="37"/>
    </row>
    <row r="69" spans="1:10" ht="11.25" customHeight="1" x14ac:dyDescent="0.25">
      <c r="B69" s="46"/>
      <c r="F69" s="37"/>
      <c r="G69" s="37"/>
      <c r="H69" s="37"/>
      <c r="J69" s="37"/>
    </row>
    <row r="70" spans="1:10" ht="20.25" customHeight="1" x14ac:dyDescent="0.25">
      <c r="A70" s="45"/>
      <c r="C70" s="46"/>
      <c r="D70" s="46"/>
      <c r="E70" s="15"/>
      <c r="F70" s="37"/>
      <c r="G70" s="37"/>
      <c r="H70" s="37"/>
      <c r="I70" s="47"/>
    </row>
    <row r="71" spans="1:10" ht="12" customHeight="1" x14ac:dyDescent="0.2">
      <c r="A71" s="45"/>
    </row>
    <row r="72" spans="1:10" ht="26.25" customHeight="1" x14ac:dyDescent="0.25">
      <c r="A72" s="26"/>
      <c r="D72" s="48"/>
      <c r="I72" s="26"/>
      <c r="J72" s="49"/>
    </row>
    <row r="73" spans="1:10" ht="33.950000000000003" customHeight="1" x14ac:dyDescent="0.25">
      <c r="F73" s="50"/>
      <c r="G73" s="50"/>
      <c r="H73" s="50"/>
    </row>
    <row r="74" spans="1:10" ht="54.95" customHeight="1" x14ac:dyDescent="0.2">
      <c r="B74" s="45"/>
    </row>
    <row r="75" spans="1:10" ht="28.5" customHeight="1" x14ac:dyDescent="0.2">
      <c r="C75" s="45"/>
      <c r="D75" s="45"/>
      <c r="E75" s="45"/>
      <c r="F75" s="51"/>
      <c r="G75" s="51"/>
      <c r="H75" s="51"/>
      <c r="I75" s="45"/>
      <c r="J75" s="45"/>
    </row>
    <row r="76" spans="1:10" ht="17.25" customHeight="1" x14ac:dyDescent="0.2">
      <c r="B76" s="45"/>
    </row>
    <row r="77" spans="1:10" ht="26.25" customHeight="1" x14ac:dyDescent="0.2">
      <c r="B77" s="45"/>
      <c r="C77" s="45"/>
      <c r="D77" s="45"/>
      <c r="E77" s="45"/>
      <c r="F77" s="51"/>
      <c r="G77" s="51"/>
      <c r="H77" s="51"/>
      <c r="I77" s="45"/>
      <c r="J77" s="45"/>
    </row>
    <row r="78" spans="1:10" ht="26.25" customHeight="1" x14ac:dyDescent="0.2">
      <c r="C78" s="45"/>
      <c r="D78" s="45"/>
      <c r="E78" s="45"/>
      <c r="F78" s="51"/>
      <c r="G78" s="51"/>
      <c r="H78" s="51"/>
      <c r="I78" s="45"/>
      <c r="J78" s="45"/>
    </row>
    <row r="79" spans="1:10" ht="26.25" customHeight="1" x14ac:dyDescent="0.25">
      <c r="F79" s="50"/>
      <c r="G79" s="50"/>
      <c r="H79" s="50"/>
    </row>
    <row r="80" spans="1:10" ht="26.25" customHeight="1" x14ac:dyDescent="0.25">
      <c r="F80" s="50"/>
      <c r="G80" s="50"/>
      <c r="H80" s="50"/>
      <c r="J80" s="37"/>
    </row>
    <row r="81" spans="6:10" ht="26.25" customHeight="1" x14ac:dyDescent="0.25">
      <c r="F81" s="46"/>
      <c r="G81" s="46"/>
      <c r="H81" s="46"/>
      <c r="J81" s="37"/>
    </row>
    <row r="82" spans="6:10" ht="26.25" customHeight="1" x14ac:dyDescent="0.2">
      <c r="F82" s="11"/>
      <c r="G82" s="11"/>
      <c r="H82" s="11"/>
      <c r="J82" s="37"/>
    </row>
    <row r="83" spans="6:10" ht="27" customHeight="1" x14ac:dyDescent="0.2"/>
    <row r="84" spans="6:10" ht="15" x14ac:dyDescent="0.25">
      <c r="I84" s="26"/>
      <c r="J84" s="52"/>
    </row>
    <row r="85" spans="6:10" x14ac:dyDescent="0.2">
      <c r="F85" s="45"/>
      <c r="G85" s="45"/>
      <c r="H85" s="45"/>
    </row>
    <row r="86" spans="6:10" x14ac:dyDescent="0.2">
      <c r="F86" s="11"/>
      <c r="G86" s="11"/>
      <c r="H86" s="11"/>
    </row>
    <row r="87" spans="6:10" x14ac:dyDescent="0.2">
      <c r="F87" s="45"/>
      <c r="G87" s="45"/>
      <c r="H87" s="45"/>
    </row>
    <row r="88" spans="6:10" x14ac:dyDescent="0.2">
      <c r="F88" s="45"/>
      <c r="G88" s="45"/>
      <c r="H88" s="45"/>
    </row>
    <row r="89" spans="6:10" x14ac:dyDescent="0.2">
      <c r="F89" s="51"/>
      <c r="G89" s="51"/>
      <c r="H89" s="51"/>
    </row>
    <row r="90" spans="6:10" x14ac:dyDescent="0.2">
      <c r="F90" s="51"/>
      <c r="G90" s="51"/>
      <c r="H90" s="51"/>
    </row>
    <row r="91" spans="6:10" x14ac:dyDescent="0.2">
      <c r="F91" s="51"/>
      <c r="G91" s="51"/>
      <c r="H91" s="51"/>
    </row>
    <row r="92" spans="6:10" x14ac:dyDescent="0.2">
      <c r="F92" s="51"/>
      <c r="G92" s="51"/>
      <c r="H92" s="51"/>
    </row>
    <row r="93" spans="6:10" x14ac:dyDescent="0.2">
      <c r="F93" s="51"/>
      <c r="G93" s="51"/>
      <c r="H93" s="51"/>
    </row>
    <row r="94" spans="6:10" ht="15" x14ac:dyDescent="0.25">
      <c r="F94" s="50"/>
      <c r="G94" s="50"/>
      <c r="H94" s="50"/>
    </row>
  </sheetData>
  <mergeCells count="17">
    <mergeCell ref="F28:H28"/>
    <mergeCell ref="F31:H31"/>
    <mergeCell ref="F40:H40"/>
    <mergeCell ref="A51:J55"/>
    <mergeCell ref="F25:H25"/>
    <mergeCell ref="A1:J1"/>
    <mergeCell ref="A2:J2"/>
    <mergeCell ref="B22:C22"/>
    <mergeCell ref="B23:C23"/>
    <mergeCell ref="B24:C24"/>
    <mergeCell ref="D15:F15"/>
    <mergeCell ref="A3:J3"/>
    <mergeCell ref="C19:D19"/>
    <mergeCell ref="B4:J4"/>
    <mergeCell ref="B5:J5"/>
    <mergeCell ref="B6:J6"/>
    <mergeCell ref="D8:J8"/>
  </mergeCells>
  <phoneticPr fontId="2" type="noConversion"/>
  <pageMargins left="0.56000000000000005" right="0.4" top="0.5" bottom="0.17" header="0.37" footer="0.18"/>
  <pageSetup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7"/>
  <sheetViews>
    <sheetView workbookViewId="0"/>
  </sheetViews>
  <sheetFormatPr defaultColWidth="8.85546875" defaultRowHeight="12" x14ac:dyDescent="0.2"/>
  <cols>
    <col min="1" max="1" width="8.85546875" style="93" customWidth="1"/>
    <col min="2" max="2" width="15.85546875" style="93" customWidth="1"/>
    <col min="3" max="3" width="15.7109375" style="93" customWidth="1"/>
    <col min="4" max="4" width="12.85546875" style="93" customWidth="1"/>
    <col min="5" max="10" width="11.42578125" style="93" customWidth="1"/>
    <col min="11" max="11" width="12.28515625" style="93" customWidth="1"/>
    <col min="12" max="20" width="11.42578125" style="93" customWidth="1"/>
    <col min="21" max="21" width="12.28515625" style="93" customWidth="1"/>
    <col min="22" max="16384" width="8.85546875" style="93"/>
  </cols>
  <sheetData>
    <row r="1" spans="1:42" x14ac:dyDescent="0.2">
      <c r="A1" s="100"/>
      <c r="B1" s="94" t="s">
        <v>49</v>
      </c>
      <c r="C1" s="94"/>
      <c r="D1" s="95"/>
    </row>
    <row r="2" spans="1:42" x14ac:dyDescent="0.2">
      <c r="A2" s="100"/>
      <c r="B2" s="96" t="s">
        <v>48</v>
      </c>
      <c r="C2" s="96"/>
      <c r="D2" s="97" t="s">
        <v>79</v>
      </c>
    </row>
    <row r="3" spans="1:42" x14ac:dyDescent="0.2">
      <c r="D3" s="98"/>
    </row>
    <row r="4" spans="1:42" s="99" customFormat="1" x14ac:dyDescent="0.2">
      <c r="A4" s="186" t="s">
        <v>58</v>
      </c>
      <c r="B4" s="186"/>
      <c r="C4" s="186"/>
      <c r="D4" s="186"/>
      <c r="E4" s="196" t="s">
        <v>52</v>
      </c>
      <c r="F4" s="197"/>
      <c r="G4" s="197"/>
      <c r="H4" s="197"/>
      <c r="I4" s="197"/>
      <c r="J4" s="197"/>
      <c r="K4" s="197"/>
      <c r="L4" s="197"/>
      <c r="M4" s="198"/>
      <c r="N4" s="197" t="s">
        <v>53</v>
      </c>
      <c r="O4" s="197"/>
      <c r="P4" s="197"/>
      <c r="Q4" s="197"/>
      <c r="R4" s="197"/>
      <c r="S4" s="197"/>
      <c r="T4" s="197"/>
      <c r="U4" s="213" t="s">
        <v>89</v>
      </c>
      <c r="V4" s="93"/>
      <c r="W4" s="93"/>
      <c r="X4" s="93"/>
      <c r="Y4" s="93"/>
      <c r="Z4" s="93"/>
      <c r="AA4" s="93"/>
      <c r="AB4" s="93"/>
      <c r="AC4" s="93"/>
      <c r="AD4" s="93"/>
      <c r="AE4" s="93"/>
      <c r="AF4" s="93"/>
      <c r="AG4" s="93"/>
      <c r="AH4" s="93"/>
      <c r="AI4" s="93"/>
      <c r="AJ4" s="93"/>
      <c r="AK4" s="93"/>
      <c r="AL4" s="93"/>
      <c r="AM4" s="93"/>
      <c r="AN4" s="93"/>
      <c r="AO4" s="93"/>
      <c r="AP4" s="93"/>
    </row>
    <row r="5" spans="1:42" ht="12.95" customHeight="1" x14ac:dyDescent="0.2">
      <c r="A5" s="199" t="s">
        <v>50</v>
      </c>
      <c r="B5" s="201" t="s">
        <v>54</v>
      </c>
      <c r="C5" s="203" t="s">
        <v>55</v>
      </c>
      <c r="D5" s="205" t="s">
        <v>47</v>
      </c>
      <c r="E5" s="187" t="s">
        <v>56</v>
      </c>
      <c r="F5" s="188"/>
      <c r="G5" s="189"/>
      <c r="H5" s="196" t="s">
        <v>51</v>
      </c>
      <c r="I5" s="197"/>
      <c r="J5" s="198"/>
      <c r="K5" s="194" t="s">
        <v>81</v>
      </c>
      <c r="L5" s="190" t="s">
        <v>90</v>
      </c>
      <c r="M5" s="192" t="s">
        <v>80</v>
      </c>
      <c r="N5" s="207" t="s">
        <v>8</v>
      </c>
      <c r="O5" s="209" t="s">
        <v>9</v>
      </c>
      <c r="P5" s="209" t="s">
        <v>10</v>
      </c>
      <c r="Q5" s="209" t="s">
        <v>11</v>
      </c>
      <c r="R5" s="209" t="s">
        <v>12</v>
      </c>
      <c r="S5" s="211" t="s">
        <v>59</v>
      </c>
      <c r="T5" s="194" t="s">
        <v>82</v>
      </c>
      <c r="U5" s="214"/>
    </row>
    <row r="6" spans="1:42" ht="60.75" customHeight="1" x14ac:dyDescent="0.2">
      <c r="A6" s="200"/>
      <c r="B6" s="202"/>
      <c r="C6" s="204"/>
      <c r="D6" s="206"/>
      <c r="E6" s="124" t="s">
        <v>43</v>
      </c>
      <c r="F6" s="121" t="s">
        <v>44</v>
      </c>
      <c r="G6" s="123" t="s">
        <v>45</v>
      </c>
      <c r="H6" s="124" t="s">
        <v>60</v>
      </c>
      <c r="I6" s="121" t="s">
        <v>61</v>
      </c>
      <c r="J6" s="123" t="s">
        <v>62</v>
      </c>
      <c r="K6" s="195"/>
      <c r="L6" s="191"/>
      <c r="M6" s="193"/>
      <c r="N6" s="208"/>
      <c r="O6" s="210"/>
      <c r="P6" s="210"/>
      <c r="Q6" s="210"/>
      <c r="R6" s="210"/>
      <c r="S6" s="212"/>
      <c r="T6" s="195"/>
      <c r="U6" s="215"/>
      <c r="V6" s="159" t="s">
        <v>88</v>
      </c>
    </row>
    <row r="7" spans="1:42" x14ac:dyDescent="0.2">
      <c r="A7" s="125">
        <f>PERM!B8</f>
        <v>0</v>
      </c>
      <c r="B7" s="126">
        <f>PERM!B7</f>
        <v>0</v>
      </c>
      <c r="C7" s="141">
        <f>PERM!B5</f>
        <v>0</v>
      </c>
      <c r="D7" s="142">
        <f>PERM!B6</f>
        <v>0</v>
      </c>
      <c r="E7" s="127">
        <f>PERM!H15</f>
        <v>0</v>
      </c>
      <c r="F7" s="128">
        <f>PERM!H16</f>
        <v>0</v>
      </c>
      <c r="G7" s="129">
        <f>PERM!H17</f>
        <v>0</v>
      </c>
      <c r="H7" s="130">
        <f>PERM!H21</f>
        <v>0</v>
      </c>
      <c r="I7" s="131">
        <f>PERM!H24</f>
        <v>0</v>
      </c>
      <c r="J7" s="132">
        <f>PERM!H42</f>
        <v>0</v>
      </c>
      <c r="K7" s="161">
        <f>SUM(E7:J7)</f>
        <v>0</v>
      </c>
      <c r="L7" s="162">
        <f>SUM(E7:H7)*0.2504</f>
        <v>0</v>
      </c>
      <c r="M7" s="145">
        <f>SUM(E7:H7)*0.0163</f>
        <v>0</v>
      </c>
      <c r="N7" s="128">
        <f>PERM!H26+PERM!H27</f>
        <v>0</v>
      </c>
      <c r="O7" s="128">
        <f>PERM!H28</f>
        <v>0</v>
      </c>
      <c r="P7" s="128">
        <f>PERM!H29</f>
        <v>0</v>
      </c>
      <c r="Q7" s="128">
        <f>PERM!H30</f>
        <v>0</v>
      </c>
      <c r="R7" s="129">
        <f>PERM!H31</f>
        <v>0</v>
      </c>
      <c r="S7" s="134">
        <f>PERM!H32</f>
        <v>0</v>
      </c>
      <c r="T7" s="134">
        <f>SUM(N7:S7)</f>
        <v>0</v>
      </c>
      <c r="U7" s="133">
        <f>SUM(T7,K7)</f>
        <v>0</v>
      </c>
      <c r="V7" s="160" t="b">
        <f>PERM!H44=U7</f>
        <v>1</v>
      </c>
    </row>
  </sheetData>
  <mergeCells count="20">
    <mergeCell ref="S5:S6"/>
    <mergeCell ref="H5:J5"/>
    <mergeCell ref="U4:U6"/>
    <mergeCell ref="N4:T4"/>
    <mergeCell ref="A4:D4"/>
    <mergeCell ref="E5:G5"/>
    <mergeCell ref="L5:L6"/>
    <mergeCell ref="M5:M6"/>
    <mergeCell ref="T5:T6"/>
    <mergeCell ref="K5:K6"/>
    <mergeCell ref="E4:M4"/>
    <mergeCell ref="A5:A6"/>
    <mergeCell ref="B5:B6"/>
    <mergeCell ref="C5:C6"/>
    <mergeCell ref="D5:D6"/>
    <mergeCell ref="N5:N6"/>
    <mergeCell ref="O5:O6"/>
    <mergeCell ref="P5:P6"/>
    <mergeCell ref="Q5:Q6"/>
    <mergeCell ref="R5:R6"/>
  </mergeCells>
  <phoneticPr fontId="2" type="noConversion"/>
  <printOptions gridLines="1"/>
  <pageMargins left="0.75" right="0.75" top="1" bottom="1" header="0.5" footer="0.5"/>
  <pageSetup paperSize="5" orientation="landscape" r:id="rId1"/>
  <headerFooter alignWithMargins="0">
    <oddHeader xml:space="preserve">&amp;LFOR INTERNAL USE ONLY  
Permanent Impact Fees  
</oddHeader>
    <oddFooter>&amp;RSanta Clara Valley Habitat Agency
Updated 6/3/14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7"/>
  <sheetViews>
    <sheetView workbookViewId="0"/>
  </sheetViews>
  <sheetFormatPr defaultColWidth="8.85546875" defaultRowHeight="12" x14ac:dyDescent="0.2"/>
  <cols>
    <col min="1" max="1" width="8.85546875" style="93" customWidth="1"/>
    <col min="2" max="2" width="15.85546875" style="93" customWidth="1"/>
    <col min="3" max="3" width="15.7109375" style="93" customWidth="1"/>
    <col min="4" max="4" width="12.85546875" style="93" customWidth="1"/>
    <col min="5" max="20" width="11.42578125" style="93" customWidth="1"/>
    <col min="21" max="16384" width="8.85546875" style="93"/>
  </cols>
  <sheetData>
    <row r="1" spans="1:41" x14ac:dyDescent="0.2">
      <c r="A1" s="100"/>
      <c r="B1" s="94" t="s">
        <v>49</v>
      </c>
      <c r="C1" s="94"/>
      <c r="D1" s="95"/>
    </row>
    <row r="2" spans="1:41" x14ac:dyDescent="0.2">
      <c r="A2" s="100"/>
      <c r="B2" s="96" t="s">
        <v>64</v>
      </c>
      <c r="C2" s="96"/>
      <c r="D2" s="97" t="s">
        <v>79</v>
      </c>
    </row>
    <row r="3" spans="1:41" x14ac:dyDescent="0.2">
      <c r="D3" s="98"/>
    </row>
    <row r="4" spans="1:41" s="99" customFormat="1" x14ac:dyDescent="0.2">
      <c r="A4" s="186" t="s">
        <v>58</v>
      </c>
      <c r="B4" s="186"/>
      <c r="C4" s="186"/>
      <c r="D4" s="216"/>
      <c r="E4" s="217" t="s">
        <v>52</v>
      </c>
      <c r="F4" s="217"/>
      <c r="G4" s="217"/>
      <c r="H4" s="217"/>
      <c r="I4" s="217"/>
      <c r="J4" s="217"/>
      <c r="K4" s="217"/>
      <c r="L4" s="217"/>
      <c r="M4" s="217" t="s">
        <v>53</v>
      </c>
      <c r="N4" s="217"/>
      <c r="O4" s="217"/>
      <c r="P4" s="217"/>
      <c r="Q4" s="217"/>
      <c r="R4" s="217"/>
      <c r="S4" s="217"/>
      <c r="T4" s="213" t="s">
        <v>89</v>
      </c>
      <c r="U4" s="93"/>
      <c r="V4" s="93"/>
      <c r="W4" s="93"/>
      <c r="X4" s="93"/>
      <c r="Y4" s="93"/>
      <c r="Z4" s="93"/>
      <c r="AA4" s="93"/>
      <c r="AB4" s="93"/>
      <c r="AC4" s="93"/>
      <c r="AD4" s="93"/>
      <c r="AE4" s="93"/>
      <c r="AF4" s="93"/>
      <c r="AG4" s="93"/>
      <c r="AH4" s="93"/>
      <c r="AI4" s="93"/>
      <c r="AJ4" s="93"/>
      <c r="AK4" s="93"/>
      <c r="AL4" s="93"/>
      <c r="AM4" s="93"/>
      <c r="AN4" s="93"/>
      <c r="AO4" s="93"/>
    </row>
    <row r="5" spans="1:41" ht="12.95" customHeight="1" x14ac:dyDescent="0.2">
      <c r="A5" s="199" t="s">
        <v>50</v>
      </c>
      <c r="B5" s="201" t="s">
        <v>54</v>
      </c>
      <c r="C5" s="203" t="s">
        <v>55</v>
      </c>
      <c r="D5" s="205" t="s">
        <v>47</v>
      </c>
      <c r="E5" s="187" t="s">
        <v>56</v>
      </c>
      <c r="F5" s="188"/>
      <c r="G5" s="189"/>
      <c r="H5" s="196" t="s">
        <v>51</v>
      </c>
      <c r="I5" s="198"/>
      <c r="J5" s="194" t="s">
        <v>57</v>
      </c>
      <c r="K5" s="190" t="s">
        <v>90</v>
      </c>
      <c r="L5" s="192" t="s">
        <v>80</v>
      </c>
      <c r="M5" s="207" t="s">
        <v>8</v>
      </c>
      <c r="N5" s="209" t="s">
        <v>9</v>
      </c>
      <c r="O5" s="209" t="s">
        <v>10</v>
      </c>
      <c r="P5" s="209" t="s">
        <v>11</v>
      </c>
      <c r="Q5" s="209" t="s">
        <v>12</v>
      </c>
      <c r="R5" s="211" t="s">
        <v>59</v>
      </c>
      <c r="S5" s="194" t="s">
        <v>82</v>
      </c>
      <c r="T5" s="214"/>
    </row>
    <row r="6" spans="1:41" ht="60.75" customHeight="1" x14ac:dyDescent="0.2">
      <c r="A6" s="200"/>
      <c r="B6" s="202"/>
      <c r="C6" s="204"/>
      <c r="D6" s="218"/>
      <c r="E6" s="140" t="s">
        <v>43</v>
      </c>
      <c r="F6" s="138" t="s">
        <v>44</v>
      </c>
      <c r="G6" s="139" t="s">
        <v>45</v>
      </c>
      <c r="H6" s="140" t="s">
        <v>60</v>
      </c>
      <c r="I6" s="139" t="s">
        <v>61</v>
      </c>
      <c r="J6" s="195"/>
      <c r="K6" s="191"/>
      <c r="L6" s="193"/>
      <c r="M6" s="208"/>
      <c r="N6" s="210"/>
      <c r="O6" s="210"/>
      <c r="P6" s="210"/>
      <c r="Q6" s="210"/>
      <c r="R6" s="212"/>
      <c r="S6" s="195"/>
      <c r="T6" s="215"/>
      <c r="U6" s="159" t="s">
        <v>88</v>
      </c>
    </row>
    <row r="7" spans="1:41" x14ac:dyDescent="0.2">
      <c r="A7" s="125">
        <f>TEMP!B8</f>
        <v>0</v>
      </c>
      <c r="B7" s="126">
        <f>TEMP!B7</f>
        <v>0</v>
      </c>
      <c r="C7" s="141">
        <f>TEMP!B5</f>
        <v>0</v>
      </c>
      <c r="D7" s="142">
        <f>TEMP!B6</f>
        <v>0</v>
      </c>
      <c r="E7" s="127">
        <f>TEMP!J22</f>
        <v>0</v>
      </c>
      <c r="F7" s="128">
        <f>TEMP!J23</f>
        <v>0</v>
      </c>
      <c r="G7" s="129">
        <f>TEMP!J24</f>
        <v>0</v>
      </c>
      <c r="H7" s="130">
        <f>TEMP!J28</f>
        <v>0</v>
      </c>
      <c r="I7" s="132">
        <f>TEMP!J31</f>
        <v>0</v>
      </c>
      <c r="J7" s="143">
        <f>SUM(E7:I7)</f>
        <v>0</v>
      </c>
      <c r="K7" s="144">
        <f>SUM(E7:H7)*0.2504</f>
        <v>0</v>
      </c>
      <c r="L7" s="145">
        <f>SUM(E7:H7)*0.0163</f>
        <v>0</v>
      </c>
      <c r="M7" s="127">
        <f>TEMP!J33+TEMP!J34</f>
        <v>0</v>
      </c>
      <c r="N7" s="128">
        <f>TEMP!J35</f>
        <v>0</v>
      </c>
      <c r="O7" s="128">
        <f>TEMP!J36</f>
        <v>0</v>
      </c>
      <c r="P7" s="128">
        <f>TEMP!J37</f>
        <v>0</v>
      </c>
      <c r="Q7" s="128">
        <f>TEMP!J38</f>
        <v>0</v>
      </c>
      <c r="R7" s="129">
        <f>TEMP!J39</f>
        <v>0</v>
      </c>
      <c r="S7" s="134">
        <f>SUM(M7:R7)</f>
        <v>0</v>
      </c>
      <c r="T7" s="146">
        <f>SUM(S7,J7)</f>
        <v>0</v>
      </c>
      <c r="U7" s="160" t="b">
        <f>TEMP!J42=T7</f>
        <v>1</v>
      </c>
    </row>
  </sheetData>
  <mergeCells count="20">
    <mergeCell ref="A5:A6"/>
    <mergeCell ref="B5:B6"/>
    <mergeCell ref="C5:C6"/>
    <mergeCell ref="D5:D6"/>
    <mergeCell ref="T4:T6"/>
    <mergeCell ref="A4:D4"/>
    <mergeCell ref="M4:S4"/>
    <mergeCell ref="E5:G5"/>
    <mergeCell ref="H5:I5"/>
    <mergeCell ref="E4:L4"/>
    <mergeCell ref="J5:J6"/>
    <mergeCell ref="S5:S6"/>
    <mergeCell ref="K5:K6"/>
    <mergeCell ref="L5:L6"/>
    <mergeCell ref="M5:M6"/>
    <mergeCell ref="N5:N6"/>
    <mergeCell ref="O5:O6"/>
    <mergeCell ref="P5:P6"/>
    <mergeCell ref="Q5:Q6"/>
    <mergeCell ref="R5:R6"/>
  </mergeCells>
  <printOptions gridLines="1"/>
  <pageMargins left="0.75" right="0.75" top="1" bottom="1" header="0.5" footer="0.5"/>
  <pageSetup paperSize="5" orientation="landscape" r:id="rId1"/>
  <headerFooter alignWithMargins="0">
    <oddHeader xml:space="preserve">&amp;LFOR INTERNAL USE ONLY  
Temporary Impact Fees  
</oddHeader>
    <oddFooter>&amp;RSanta Clara Valley Habitat Agency
Updated 6/3/14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408E96C7CB154BB7298DB7B9D8A5E7" ma:contentTypeVersion="15" ma:contentTypeDescription="Create a new document." ma:contentTypeScope="" ma:versionID="d4289d6239329fa9b77cf58abe3257e3">
  <xsd:schema xmlns:xsd="http://www.w3.org/2001/XMLSchema" xmlns:xs="http://www.w3.org/2001/XMLSchema" xmlns:p="http://schemas.microsoft.com/office/2006/metadata/properties" xmlns:ns2="974f7e61-42ed-4909-8499-635d6419448b" xmlns:ns3="65274f5f-5a99-4bc8-a547-6343a79bac09" targetNamespace="http://schemas.microsoft.com/office/2006/metadata/properties" ma:root="true" ma:fieldsID="fb38c53f0e0b334f4d6ed22f03f6ecbf" ns2:_="" ns3:_="">
    <xsd:import namespace="974f7e61-42ed-4909-8499-635d6419448b"/>
    <xsd:import namespace="65274f5f-5a99-4bc8-a547-6343a79bac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f7e61-42ed-4909-8499-635d641944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3b78f3f-f221-4973-92b8-9e4e63d8cad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274f5f-5a99-4bc8-a547-6343a79bac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b3c611e-a697-49c9-9fce-2393b8be4c7c}" ma:internalName="TaxCatchAll" ma:showField="CatchAllData" ma:web="65274f5f-5a99-4bc8-a547-6343a79bac0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C2EFAA-7846-4F00-9985-615D10897DB2}"/>
</file>

<file path=customXml/itemProps2.xml><?xml version="1.0" encoding="utf-8"?>
<ds:datastoreItem xmlns:ds="http://schemas.openxmlformats.org/officeDocument/2006/customXml" ds:itemID="{9E138757-4895-42F7-9B22-3C49388F033C}"/>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PERM</vt:lpstr>
      <vt:lpstr>TEMP</vt:lpstr>
      <vt:lpstr>INTERNAL_USE_PERM</vt:lpstr>
      <vt:lpstr>INTERNAL_USE_TEMP</vt:lpstr>
      <vt:lpstr>INTERNAL_USE_PERM!Print_Area</vt:lpstr>
      <vt:lpstr>INTERNAL_USE_TEMP!Print_Area</vt:lpstr>
      <vt:lpstr>PERM!Print_Area</vt:lpstr>
      <vt:lpstr>INTERNAL_USE_PERM!Print_Titles</vt:lpstr>
      <vt:lpstr>INTERNAL_USE_TEMP!Print_Titles</vt:lpstr>
    </vt:vector>
  </TitlesOfParts>
  <Company>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Rook</dc:creator>
  <cp:lastModifiedBy>Ha, Anthony</cp:lastModifiedBy>
  <cp:lastPrinted>2015-06-18T22:44:31Z</cp:lastPrinted>
  <dcterms:created xsi:type="dcterms:W3CDTF">2005-11-22T18:06:16Z</dcterms:created>
  <dcterms:modified xsi:type="dcterms:W3CDTF">2024-06-07T19:29:18Z</dcterms:modified>
</cp:coreProperties>
</file>